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EXPANZE+ÚSPORY_2018\Šablony\ÚSPORY2\01_Žádost+web\"/>
    </mc:Choice>
  </mc:AlternateContent>
  <bookViews>
    <workbookView xWindow="13635" yWindow="15" windowWidth="15015" windowHeight="12855"/>
  </bookViews>
  <sheets>
    <sheet name="příloha PU" sheetId="1" r:id="rId1"/>
    <sheet name="_vst" sheetId="2" r:id="rId2"/>
  </sheets>
  <definedNames>
    <definedName name="cena">'příloha PU'!$R$74:$U$86,'příloha PU'!$R$93:$U$106</definedName>
    <definedName name="kategorie">_vst!$B$2:$B$11</definedName>
    <definedName name="kategoriezp">_vst!$C$2:$C$4</definedName>
    <definedName name="_xlnm.Print_Area" localSheetId="0">'příloha PU'!$A$1:$AI$188</definedName>
    <definedName name="zarazeni">'příloha PU'!$K$74:$Q$86,'příloha PU'!$K$93:$Q$106</definedName>
  </definedNames>
  <calcPr calcId="162913"/>
</workbook>
</file>

<file path=xl/calcChain.xml><?xml version="1.0" encoding="utf-8"?>
<calcChain xmlns="http://schemas.openxmlformats.org/spreadsheetml/2006/main">
  <c r="AN64" i="1" l="1"/>
  <c r="AN43" i="1"/>
  <c r="AN46" i="1"/>
  <c r="AN48" i="1"/>
  <c r="AN51" i="1"/>
  <c r="AN54" i="1"/>
  <c r="AN56" i="1"/>
  <c r="AN59" i="1"/>
  <c r="AN61" i="1"/>
  <c r="AN40" i="1"/>
  <c r="AN65" i="1" l="1"/>
  <c r="C66" i="1" s="1"/>
  <c r="F4" i="2"/>
  <c r="E4" i="2"/>
  <c r="D13" i="2" l="1"/>
  <c r="P38" i="1"/>
  <c r="AO75" i="1"/>
  <c r="AH75" i="1" s="1"/>
  <c r="AO76" i="1"/>
  <c r="AH76" i="1" s="1"/>
  <c r="AO77" i="1"/>
  <c r="AH77" i="1" s="1"/>
  <c r="AO78" i="1"/>
  <c r="AH78" i="1" s="1"/>
  <c r="AO79" i="1"/>
  <c r="AH79" i="1" s="1"/>
  <c r="AO80" i="1"/>
  <c r="AH80" i="1" s="1"/>
  <c r="AO81" i="1"/>
  <c r="AH81" i="1" s="1"/>
  <c r="AO82" i="1"/>
  <c r="AO83" i="1"/>
  <c r="AH83" i="1" s="1"/>
  <c r="AO84" i="1"/>
  <c r="AH84" i="1" s="1"/>
  <c r="AO85" i="1"/>
  <c r="AH85" i="1" s="1"/>
  <c r="AO86" i="1"/>
  <c r="AH86" i="1" s="1"/>
  <c r="AO74" i="1"/>
  <c r="AH74" i="1" s="1"/>
  <c r="X124" i="1"/>
  <c r="T124" i="1"/>
  <c r="T123" i="1"/>
  <c r="X123" i="1"/>
  <c r="X122" i="1"/>
  <c r="T122" i="1"/>
  <c r="X120" i="1"/>
  <c r="T120" i="1"/>
  <c r="X119" i="1"/>
  <c r="T119" i="1"/>
  <c r="X118" i="1"/>
  <c r="T118" i="1"/>
  <c r="X117" i="1"/>
  <c r="T117" i="1"/>
  <c r="X116" i="1"/>
  <c r="T116" i="1"/>
  <c r="X115" i="1"/>
  <c r="T115" i="1"/>
  <c r="X113" i="1"/>
  <c r="T113" i="1"/>
  <c r="Z94" i="1"/>
  <c r="AU88" i="1" s="1"/>
  <c r="Z95" i="1"/>
  <c r="AU89" i="1" s="1"/>
  <c r="Z96" i="1"/>
  <c r="AU90" i="1" s="1"/>
  <c r="Z97" i="1"/>
  <c r="AU91" i="1" s="1"/>
  <c r="Z98" i="1"/>
  <c r="AU92" i="1" s="1"/>
  <c r="Z99" i="1"/>
  <c r="AU93" i="1" s="1"/>
  <c r="Z100" i="1"/>
  <c r="AU94" i="1" s="1"/>
  <c r="Z101" i="1"/>
  <c r="AU95" i="1" s="1"/>
  <c r="Z102" i="1"/>
  <c r="AU96" i="1" s="1"/>
  <c r="Z103" i="1"/>
  <c r="AU97" i="1" s="1"/>
  <c r="Z104" i="1"/>
  <c r="AU98" i="1" s="1"/>
  <c r="Z105" i="1"/>
  <c r="AU99" i="1" s="1"/>
  <c r="Z106" i="1"/>
  <c r="AU100" i="1" s="1"/>
  <c r="Z93" i="1"/>
  <c r="AU87" i="1" s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87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74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74" i="1"/>
  <c r="AO94" i="1"/>
  <c r="AD94" i="1" s="1"/>
  <c r="AO95" i="1"/>
  <c r="AD95" i="1" s="1"/>
  <c r="AO96" i="1"/>
  <c r="AD96" i="1" s="1"/>
  <c r="AO97" i="1"/>
  <c r="AD97" i="1" s="1"/>
  <c r="AO98" i="1"/>
  <c r="AD98" i="1" s="1"/>
  <c r="AO99" i="1"/>
  <c r="AD99" i="1" s="1"/>
  <c r="AO100" i="1"/>
  <c r="AD100" i="1" s="1"/>
  <c r="AO101" i="1"/>
  <c r="AD101" i="1" s="1"/>
  <c r="AO102" i="1"/>
  <c r="AD102" i="1" s="1"/>
  <c r="AO103" i="1"/>
  <c r="AD103" i="1" s="1"/>
  <c r="AO104" i="1"/>
  <c r="AD104" i="1" s="1"/>
  <c r="AO105" i="1"/>
  <c r="AD105" i="1" s="1"/>
  <c r="AO106" i="1"/>
  <c r="AD106" i="1" s="1"/>
  <c r="AO93" i="1"/>
  <c r="AD93" i="1" s="1"/>
  <c r="AK106" i="1"/>
  <c r="AL106" i="1"/>
  <c r="AM106" i="1"/>
  <c r="AM105" i="1"/>
  <c r="AL105" i="1"/>
  <c r="AK105" i="1"/>
  <c r="AM104" i="1"/>
  <c r="AL104" i="1"/>
  <c r="AK104" i="1"/>
  <c r="AM103" i="1"/>
  <c r="AL103" i="1"/>
  <c r="AK103" i="1"/>
  <c r="AM102" i="1"/>
  <c r="AL102" i="1"/>
  <c r="AK102" i="1"/>
  <c r="AM101" i="1"/>
  <c r="AL101" i="1"/>
  <c r="AK101" i="1"/>
  <c r="AM100" i="1"/>
  <c r="AL100" i="1"/>
  <c r="AK100" i="1"/>
  <c r="AM99" i="1"/>
  <c r="AL99" i="1"/>
  <c r="AK99" i="1"/>
  <c r="AM98" i="1"/>
  <c r="AL98" i="1"/>
  <c r="AK98" i="1"/>
  <c r="AM97" i="1"/>
  <c r="AL97" i="1"/>
  <c r="AK97" i="1"/>
  <c r="AM96" i="1"/>
  <c r="AL96" i="1"/>
  <c r="AK96" i="1"/>
  <c r="AM95" i="1"/>
  <c r="AL95" i="1"/>
  <c r="AK95" i="1"/>
  <c r="AM94" i="1"/>
  <c r="AL94" i="1"/>
  <c r="AK94" i="1"/>
  <c r="AM93" i="1"/>
  <c r="AL93" i="1"/>
  <c r="AK93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74" i="1"/>
  <c r="AH82" i="1" l="1"/>
  <c r="AN105" i="1"/>
  <c r="AP105" i="1" s="1"/>
  <c r="AN101" i="1"/>
  <c r="AP101" i="1" s="1"/>
  <c r="AN97" i="1"/>
  <c r="AP97" i="1" s="1"/>
  <c r="AN85" i="1"/>
  <c r="AP85" i="1" s="1"/>
  <c r="AN81" i="1"/>
  <c r="AP81" i="1" s="1"/>
  <c r="AN77" i="1"/>
  <c r="AP77" i="1" s="1"/>
  <c r="AN94" i="1"/>
  <c r="AP94" i="1" s="1"/>
  <c r="AN98" i="1"/>
  <c r="AP98" i="1" s="1"/>
  <c r="AN102" i="1"/>
  <c r="AP102" i="1" s="1"/>
  <c r="AN86" i="1"/>
  <c r="AP86" i="1" s="1"/>
  <c r="AN78" i="1"/>
  <c r="AP78" i="1" s="1"/>
  <c r="AN99" i="1"/>
  <c r="AP99" i="1" s="1"/>
  <c r="AN83" i="1"/>
  <c r="AP83" i="1" s="1"/>
  <c r="AN79" i="1"/>
  <c r="AP79" i="1" s="1"/>
  <c r="AN75" i="1"/>
  <c r="AP75" i="1" s="1"/>
  <c r="AN100" i="1"/>
  <c r="AP100" i="1" s="1"/>
  <c r="AN104" i="1"/>
  <c r="AP104" i="1" s="1"/>
  <c r="AN82" i="1"/>
  <c r="AP82" i="1" s="1"/>
  <c r="AN95" i="1"/>
  <c r="AP95" i="1" s="1"/>
  <c r="AN103" i="1"/>
  <c r="AP103" i="1" s="1"/>
  <c r="AN84" i="1"/>
  <c r="AP84" i="1" s="1"/>
  <c r="AN80" i="1"/>
  <c r="AP80" i="1" s="1"/>
  <c r="AN93" i="1"/>
  <c r="AP93" i="1" s="1"/>
  <c r="AN106" i="1"/>
  <c r="AP106" i="1" s="1"/>
  <c r="AN96" i="1"/>
  <c r="AP96" i="1" s="1"/>
  <c r="AN76" i="1"/>
  <c r="AP76" i="1" s="1"/>
  <c r="AN74" i="1"/>
  <c r="AP74" i="1" s="1"/>
  <c r="AF113" i="1"/>
  <c r="AF122" i="1"/>
  <c r="AB123" i="1"/>
  <c r="AF124" i="1"/>
  <c r="AB120" i="1"/>
  <c r="AF120" i="1"/>
  <c r="AB122" i="1"/>
  <c r="AF123" i="1"/>
  <c r="AB124" i="1"/>
  <c r="X121" i="1"/>
  <c r="T121" i="1"/>
  <c r="AF117" i="1"/>
  <c r="AF118" i="1"/>
  <c r="AF119" i="1"/>
  <c r="AB115" i="1"/>
  <c r="AB116" i="1"/>
  <c r="AB117" i="1"/>
  <c r="AB118" i="1"/>
  <c r="AB119" i="1"/>
  <c r="T114" i="1"/>
  <c r="X114" i="1"/>
  <c r="AB113" i="1"/>
  <c r="Z107" i="1"/>
  <c r="T125" i="1" l="1"/>
  <c r="P120" i="1"/>
  <c r="P124" i="1"/>
  <c r="AF121" i="1"/>
  <c r="P122" i="1"/>
  <c r="P123" i="1"/>
  <c r="AB121" i="1"/>
  <c r="P118" i="1"/>
  <c r="P113" i="1"/>
  <c r="X125" i="1"/>
  <c r="P117" i="1"/>
  <c r="P119" i="1"/>
  <c r="AB114" i="1"/>
  <c r="AQ93" i="1"/>
  <c r="P121" i="1" l="1"/>
  <c r="AB125" i="1"/>
  <c r="O130" i="1" l="1"/>
  <c r="T130" i="1" s="1"/>
  <c r="AD83" i="1" l="1"/>
  <c r="AU83" i="1" s="1"/>
  <c r="V107" i="1"/>
  <c r="Z87" i="1"/>
  <c r="O132" i="1" s="1"/>
  <c r="T132" i="1" s="1"/>
  <c r="V87" i="1"/>
  <c r="AM87" i="1" s="1"/>
  <c r="AD86" i="1"/>
  <c r="AU86" i="1" s="1"/>
  <c r="AD85" i="1"/>
  <c r="AU85" i="1" s="1"/>
  <c r="AD84" i="1"/>
  <c r="AU84" i="1" s="1"/>
  <c r="AD82" i="1"/>
  <c r="AU82" i="1" s="1"/>
  <c r="AD81" i="1"/>
  <c r="AU81" i="1" s="1"/>
  <c r="AD80" i="1"/>
  <c r="AU80" i="1" s="1"/>
  <c r="AD79" i="1"/>
  <c r="AU79" i="1" s="1"/>
  <c r="AD78" i="1"/>
  <c r="AU78" i="1" s="1"/>
  <c r="AD77" i="1"/>
  <c r="AU77" i="1" s="1"/>
  <c r="AD76" i="1"/>
  <c r="AD75" i="1"/>
  <c r="AU75" i="1" s="1"/>
  <c r="AD74" i="1"/>
  <c r="AU74" i="1" s="1"/>
  <c r="AF116" i="1" s="1"/>
  <c r="P116" i="1" s="1"/>
  <c r="AH87" i="1" l="1"/>
  <c r="AQ74" i="1"/>
  <c r="X109" i="1" s="1"/>
  <c r="AU76" i="1"/>
  <c r="AF115" i="1" s="1"/>
  <c r="AD87" i="1"/>
  <c r="P115" i="1" l="1"/>
  <c r="AF114" i="1"/>
  <c r="AF125" i="1" l="1"/>
  <c r="P114" i="1"/>
  <c r="P125" i="1" s="1"/>
  <c r="A138" i="1"/>
  <c r="AF128" i="1"/>
  <c r="AC127" i="1" s="1"/>
  <c r="A142" i="1"/>
  <c r="A161" i="1" l="1"/>
  <c r="I161" i="1" s="1"/>
  <c r="L161" i="1" s="1"/>
</calcChain>
</file>

<file path=xl/comments1.xml><?xml version="1.0" encoding="utf-8"?>
<comments xmlns="http://schemas.openxmlformats.org/spreadsheetml/2006/main">
  <authors>
    <author>Šefčík</author>
  </authors>
  <commentList>
    <comment ref="A72" authorId="0" shapeId="0">
      <text>
        <r>
          <rPr>
            <sz val="9"/>
            <color indexed="81"/>
            <rFont val="Tahoma"/>
            <family val="2"/>
            <charset val="238"/>
          </rPr>
          <t>Stručný popis, o jaký výdaj jde (např. CNC obráběcí stroj), stavební materiál apod.</t>
        </r>
      </text>
    </comment>
    <comment ref="K72" authorId="0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R72" authorId="0" shapeId="0">
      <text>
        <r>
          <rPr>
            <sz val="9"/>
            <color indexed="81"/>
            <rFont val="Tahoma"/>
            <family val="2"/>
            <charset val="238"/>
          </rPr>
          <t>Případně bez DPH, jde-li o plnění osvobozené od DPH nebo pokud DPH není hrazena dodavateli (přenesená daňová povinnost, samovyměření daně při nákupu z jiné země EU).</t>
        </r>
      </text>
    </comment>
    <comment ref="Z73" authorId="0" shapeId="0">
      <text>
        <r>
          <rPr>
            <sz val="9"/>
            <color indexed="81"/>
            <rFont val="Tahoma"/>
            <family val="2"/>
            <charset val="238"/>
          </rPr>
          <t>Úvěr poskytnutý na spolufinancování projektu některým ze spolupracujících partnerů ČMZRB v OP PIK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>Stručný popis, o jaký výdaj jde (např. CNC obráběcí stroj), stavební materiál apod.</t>
        </r>
      </text>
    </comment>
    <comment ref="K91" authorId="0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R91" authorId="0" shapeId="0">
      <text>
        <r>
          <rPr>
            <sz val="9"/>
            <color indexed="81"/>
            <rFont val="Tahoma"/>
            <family val="2"/>
            <charset val="238"/>
          </rPr>
          <t>Případně bez DPH, jde-li o plnění osvobozené od DPH nebo pokud DPH není hrazena dodavateli (přenesená daňová povinnost, samovyměření daně při nákupu z jiné země EU).</t>
        </r>
      </text>
    </comment>
    <comment ref="V92" authorId="0" shapeId="0">
      <text>
        <r>
          <rPr>
            <sz val="9"/>
            <color indexed="81"/>
            <rFont val="Tahoma"/>
            <family val="2"/>
            <charset val="238"/>
          </rPr>
          <t>Úvěr poskytnutý na spolufinancování projektu některým ze spolupracujících partnerů ČMZRB v OP PIK</t>
        </r>
      </text>
    </comment>
  </commentList>
</comments>
</file>

<file path=xl/sharedStrings.xml><?xml version="1.0" encoding="utf-8"?>
<sst xmlns="http://schemas.openxmlformats.org/spreadsheetml/2006/main" count="182" uniqueCount="153">
  <si>
    <t>Obchodní firma/ název/ jméno žadatele</t>
  </si>
  <si>
    <t>Projekt</t>
  </si>
  <si>
    <t>Dlouhodobý finanční majetek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</si>
  <si>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</si>
  <si>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</si>
  <si>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</si>
  <si>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</si>
  <si>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</si>
  <si>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</si>
  <si>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</si>
  <si>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</si>
  <si>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</si>
  <si>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</si>
  <si>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</si>
  <si>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</si>
  <si>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</si>
  <si>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</si>
  <si>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</si>
  <si>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</si>
  <si>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OPPIK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</si>
  <si>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</si>
  <si>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</si>
  <si>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</si>
  <si>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</si>
  <si>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</si>
  <si>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</si>
  <si>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</si>
  <si>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</si>
  <si>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4. Směneční ručitelé (avalisté)</t>
  </si>
  <si>
    <t>IČ/RČ</t>
  </si>
  <si>
    <t>b)</t>
  </si>
  <si>
    <t>c)</t>
  </si>
  <si>
    <t>d)</t>
  </si>
  <si>
    <t>e)</t>
  </si>
  <si>
    <t>f)</t>
  </si>
  <si>
    <t>g)</t>
  </si>
  <si>
    <t>Zvýhodněný úvěr</t>
  </si>
  <si>
    <t>a)</t>
  </si>
  <si>
    <t>IČO</t>
  </si>
  <si>
    <t>Výdaje celkem
(vč. DPH)</t>
  </si>
  <si>
    <t>Celkem</t>
  </si>
  <si>
    <t>(min. 20 %)</t>
  </si>
  <si>
    <t>Způsobilé výdaje projektu</t>
  </si>
  <si>
    <t>3. Dodavatelsko-odběratelské vztahy (tři největší podle údajů za poslední uzavřený rok)</t>
  </si>
  <si>
    <t>Sídlo společnosti / místo trvalého pobytu</t>
  </si>
  <si>
    <t>Obchodní firma / název / jméno avalisty</t>
  </si>
  <si>
    <t>Hlavní odběratelé</t>
  </si>
  <si>
    <t>nové stroje a zařízení</t>
  </si>
  <si>
    <t>Výdaj</t>
  </si>
  <si>
    <t>Nové stroje a zařízení</t>
  </si>
  <si>
    <t>Bude financován</t>
  </si>
  <si>
    <t>(zbývá zařadit:</t>
  </si>
  <si>
    <r>
      <t>Předpoklad vynaložení způsobilých výdajů</t>
    </r>
    <r>
      <rPr>
        <b/>
        <sz val="9"/>
        <rFont val="Arial"/>
        <family val="2"/>
        <charset val="238"/>
      </rPr>
      <t xml:space="preserve"> </t>
    </r>
    <r>
      <rPr>
        <b/>
        <u/>
        <sz val="9"/>
        <rFont val="Arial"/>
        <family val="2"/>
        <charset val="238"/>
      </rPr>
      <t>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</si>
  <si>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Zařazení</t>
  </si>
  <si>
    <t>Zdroj</t>
  </si>
  <si>
    <t>Dlouhodobý nehmotný majetek (licence, know-how, software)</t>
  </si>
  <si>
    <t>Dlouhodobý hmotný majetek</t>
  </si>
  <si>
    <t>Oběžná aktiva</t>
  </si>
  <si>
    <t>- vedení společnosti, její stabilita a zkušenosti</t>
  </si>
  <si>
    <t>1. Popis projektu</t>
  </si>
  <si>
    <t>Historie a současnost společnosti, její aktivity</t>
  </si>
  <si>
    <t>rekonstrukce staveb</t>
  </si>
  <si>
    <t>2d) Zdroje financování projektu (v Kč)</t>
  </si>
  <si>
    <t>V</t>
  </si>
  <si>
    <t>dne</t>
  </si>
  <si>
    <t>Zvýhodněným úvěrem ČMZRB</t>
  </si>
  <si>
    <t>Úvěrem partnera ČMZRB</t>
  </si>
  <si>
    <t>Jinými zdroji</t>
  </si>
  <si>
    <t>h)</t>
  </si>
  <si>
    <t>Pořizovací cena (vč. DPH)</t>
  </si>
  <si>
    <t>Termoregulační ventily</t>
  </si>
  <si>
    <t>Podíl Zvýhodněného úvěru na způsobilých výdajích projektu:</t>
  </si>
  <si>
    <t>(max. 70 %)</t>
  </si>
  <si>
    <t>Podíl úvěru(ů) partnerů ČMZRB na způsobilých výdajích projektu:</t>
  </si>
  <si>
    <t>použité/repasované stroje a zařízení</t>
  </si>
  <si>
    <t>5. Prohlášení žadatele</t>
  </si>
  <si>
    <t>kategorie</t>
  </si>
  <si>
    <t>hlášky</t>
  </si>
  <si>
    <t>Dlouhodobý nehmotný majetek</t>
  </si>
  <si>
    <t>Použité/repasované stroje a zařízení</t>
  </si>
  <si>
    <t>Zásoby</t>
  </si>
  <si>
    <t>Pohledávky</t>
  </si>
  <si>
    <t>Rekonstrukce staveb</t>
  </si>
  <si>
    <t>Dopravní prostředky</t>
  </si>
  <si>
    <t>Ostatní</t>
  </si>
  <si>
    <t>ZÚV+BÚV&gt;
cena</t>
  </si>
  <si>
    <t>cena</t>
  </si>
  <si>
    <t>vše vyplněno?</t>
  </si>
  <si>
    <t>zař.</t>
  </si>
  <si>
    <t>výd.</t>
  </si>
  <si>
    <t>vše OK</t>
  </si>
  <si>
    <t>Nejsou vyplněny potřebné údaje.</t>
  </si>
  <si>
    <t>Výdaj nemůže být způsobilým výdajem projektu.</t>
  </si>
  <si>
    <t>Součet výdajů za jednotlivé zdroje přesahuje celkovou výši výdajů projektu.</t>
  </si>
  <si>
    <t>Součet přesahuje výši výdajů financovaných zvýhodněným úvěrem.</t>
  </si>
  <si>
    <t>Zdroje financování jsou nižší než celkové výdaje projektu.</t>
  </si>
  <si>
    <t>Částka hrazená úvěrem přesahuje pořizovací cenu.</t>
  </si>
  <si>
    <t>Partner</t>
  </si>
  <si>
    <t>Jiné</t>
  </si>
  <si>
    <t>Zarazeni</t>
  </si>
  <si>
    <t>dopravní prostředky</t>
  </si>
  <si>
    <t>termoregulační ventily</t>
  </si>
  <si>
    <t>kategorie způsobilé</t>
  </si>
  <si>
    <t>Je třeba upravit zdroje financování v bodech 2a/2b.</t>
  </si>
  <si>
    <r>
      <t>2c) Souhrnné údaje o výdajích na realizaci projektu</t>
    </r>
    <r>
      <rPr>
        <sz val="9"/>
        <rFont val="Arial"/>
        <family val="2"/>
        <charset val="238"/>
      </rPr>
      <t xml:space="preserve"> (údaje v Kč vypočtené podle informací v bodech 2a/2b)</t>
    </r>
  </si>
  <si>
    <t>Výdaje projektu v bodech 2a/2b nejsou správně nebo úplně vyplněny.</t>
  </si>
  <si>
    <t>Příloha PU žádosti o zvýhodněný úvěr v programu Úspory energie</t>
  </si>
  <si>
    <t>1. modernizace a rekonstrukce rozvodů elektřiny, plynu a tepla v budovách a v energetických hospodářstvích výrobních závodů za účelem zvýšení energetické účinnosti,</t>
  </si>
  <si>
    <t>2. zavádění a modernizace systémů měření a regulace hospodaření s energií, např. pořízení hardware a sítě včetně příslušného softwaru související se zavedením systému managementu hospodaření s energií podle ČSN EN ISO 50001,</t>
  </si>
  <si>
    <t>3. modernizace nebo rekonstrukce stávajících zařízení na výrobu energie pro vlastní spotřebu, vedoucí ke zvýšení účinnosti výroby,</t>
  </si>
  <si>
    <t>4. modernizace soustav osvětlení budov a průmyslových areálů (lze pouze v případě náhrady zastaralých technologií za nové vysoce efektivní osvětlovací systémy, např. světelných diod LED),</t>
  </si>
  <si>
    <t>5. opatření ke snížení energetické náročnosti budov v podnikatelském sektoru (zateplení obvodového pláště, výměna a renovace otvorových výplní, další stavební opatření mající prokazatelně vliv na energetickou náročnost budovy, instalace vzduchotechniky s rekuperací odpadního tepla),</t>
  </si>
  <si>
    <t>6. využití odpadní energie ve výrobních procesech,</t>
  </si>
  <si>
    <t>7. snižování energetické náročnosti/zvyšování energetické účinnosti výrobních a technologických procesů (s výjimkou opatření na zdrojích na výrobu energie pro distribuci, nikoliv vlastní spotřebu vedoucí ke zvýšení její účinnosti),</t>
  </si>
  <si>
    <t>Úvěr partnera ČMZRB</t>
  </si>
  <si>
    <t>chybí údaj?</t>
  </si>
  <si>
    <t>jakákoliv chyba?</t>
  </si>
  <si>
    <t>částky spojitě</t>
  </si>
  <si>
    <t>chyba v řádku?</t>
  </si>
  <si>
    <t>Majetkoprávní vztahy související s projektem (vlastnictví či pronájem pozemků, budov, strojů a jiného vybavení)</t>
  </si>
  <si>
    <t>Technicko charakteristika projektu</t>
  </si>
  <si>
    <t>Dodavatelské zajištění realizace projektu (dodavatelé, předmět dodávky, termíny dodávek, smluvní zajištění)</t>
  </si>
  <si>
    <r>
      <t xml:space="preserve">Vstupy projektu (zajištěnost energie, paliva, tepla </t>
    </r>
    <r>
      <rPr>
        <i/>
        <sz val="9"/>
        <rFont val="Arial"/>
        <family val="2"/>
        <charset val="238"/>
      </rPr>
      <t xml:space="preserve">- způsob zajištění) </t>
    </r>
  </si>
  <si>
    <t>Komentář ke všem zdrojům financování projektu (co tvoří vlastní zdroje, co tvoří cizí zdroje a jejich splatnost, existence podřízených závazků)</t>
  </si>
  <si>
    <t>Pokud některý z bodů a - g není charakterizován, uveďte v příslušném poli text „neuvádí se“. V případě potřeby lze popis projektu zpracovat jako samostatnou přílohu a tyto body použít jako osnovu.</t>
  </si>
  <si>
    <t>2. Předpokládané výdaje na realizaci projektu a jejich financování (v Kč)</t>
  </si>
  <si>
    <t xml:space="preserve">Profesní a osobní údaje o vlastnících / vedoucích pracovnících
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</si>
  <si>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</si>
  <si>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</si>
  <si>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Opatření k úspoře energie, která mají být projektem realizována</t>
  </si>
  <si>
    <t>Požadované parametry Zvýhodněného úvěru</t>
  </si>
  <si>
    <t>Odklad 1. splátky jistiny</t>
  </si>
  <si>
    <t>Délka období čerpání</t>
  </si>
  <si>
    <t>Doba splácení úvěru</t>
  </si>
  <si>
    <t>(počet měsíců od uzavření úvěrové smlouvy)</t>
  </si>
  <si>
    <t>Limit úvěru ČMZRB</t>
  </si>
  <si>
    <t>min</t>
  </si>
  <si>
    <t>max</t>
  </si>
  <si>
    <t>ZÚV v povoleném rozmezí?</t>
  </si>
  <si>
    <t>Výše financování přesahuje pořizovací cenu výdaje.</t>
  </si>
  <si>
    <t>Žadatel, který v bodě 1h) uvedl mezi realizovanými opatřeními i opatření č. 9 (instalace kogenerační jednotky), si je vědom toho, že v případě poskytnutí podpory v programu Úspory energie bude krácena případná provozní podpora "zelený bonus", a to podle pravidel uvedených v aktuálním cenovém rozhodnutí Energetického regulačního úřadu.</t>
  </si>
  <si>
    <t>(platná od 1. 5. 2018)</t>
  </si>
  <si>
    <t>10. akumulace elektrické energie.</t>
  </si>
  <si>
    <t>Společně s opatřeními na akumulaci elektrické energie musí být realizováno i některé další opatření.</t>
  </si>
  <si>
    <t>Žadatel si je vědom, že v případě energie produkované na základě realizace projektu podpořeného zvýhodněným úvěrem v této výzvě příjemce podpory ztrácí nárok na provozní podporu obnovitelných zdrojů.</t>
  </si>
  <si>
    <t>Jméno a příjmení osoby oprávněné zastupovat žadatele</t>
  </si>
  <si>
    <t>Podpis osoby oprávněné zastupovat žadatele</t>
  </si>
  <si>
    <t>Razítko, pokud je součástí podpisu žadatele</t>
  </si>
  <si>
    <t>8. instalace OZE pro vlastní spotřebu podniku (využití biomasy, solární systémy, tepelná čerpadla a fotovoltaické systémy),</t>
  </si>
  <si>
    <t>9. instalace kogenerační jednotky s využitím elektrické a tepelné energie nebo chladu pro vlastní spotřebu podniku s ohledem na jeho provozní podmínky,</t>
  </si>
  <si>
    <t xml:space="preserve"> (opatření realizovaná projektem označte "x")</t>
  </si>
  <si>
    <r>
      <t>2a) Výčet ZPŮSOBILÝCH výdajů projektu</t>
    </r>
    <r>
      <rPr>
        <b/>
        <strike/>
        <sz val="9"/>
        <color rgb="FFFF0000"/>
        <rFont val="Arial"/>
        <family val="2"/>
        <charset val="238"/>
      </rPr>
      <t/>
    </r>
  </si>
  <si>
    <r>
      <t>2b) Výčet NEZPŮSOBILÝCH výdajů projektu</t>
    </r>
    <r>
      <rPr>
        <b/>
        <strike/>
        <sz val="9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</si>
</sst>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\ _K_č"/>
    <numFmt numFmtId="165" formatCode="#,##0\)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FF"/>
      <name val="Arial"/>
      <family val="2"/>
      <charset val="238"/>
    </font>
    <font>
      <b/>
      <strike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7">
    <xf numFmtId="0" fontId="0" fillId="0" borderId="0" xfId="0"/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43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6" fillId="0" borderId="0" xfId="0" applyFont="1" applyAlignment="1" applyProtection="1"/>
    <xf numFmtId="0" fontId="1" fillId="0" borderId="0" xfId="0" applyFont="1" applyFill="1" applyProtection="1"/>
    <xf numFmtId="0" fontId="7" fillId="0" borderId="3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wrapText="1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wrapText="1"/>
    </xf>
    <xf numFmtId="0" fontId="7" fillId="0" borderId="2" xfId="0" applyFont="1" applyBorder="1" applyAlignment="1" applyProtection="1"/>
    <xf numFmtId="0" fontId="1" fillId="0" borderId="1" xfId="0" applyFont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/>
    <xf numFmtId="0" fontId="11" fillId="3" borderId="0" xfId="0" applyFont="1" applyFill="1" applyAlignment="1" applyProtection="1">
      <alignment horizontal="right" wrapText="1"/>
    </xf>
    <xf numFmtId="0" fontId="6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1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vertical="top" wrapText="1"/>
    </xf>
    <xf numFmtId="164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1" fillId="0" borderId="0" xfId="0" quotePrefix="1" applyFont="1" applyAlignment="1" applyProtection="1">
      <alignment horizontal="right" vertical="top" wrapText="1"/>
    </xf>
    <xf numFmtId="0" fontId="13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4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vertical="center" indent="1"/>
    </xf>
    <xf numFmtId="164" fontId="13" fillId="0" borderId="0" xfId="0" applyNumberFormat="1" applyFont="1" applyFill="1" applyBorder="1" applyAlignment="1" applyProtection="1">
      <alignment horizontal="left" vertical="center" indent="1"/>
    </xf>
    <xf numFmtId="16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164" fontId="13" fillId="0" borderId="0" xfId="0" applyNumberFormat="1" applyFont="1" applyBorder="1" applyAlignment="1" applyProtection="1">
      <alignment wrapText="1"/>
    </xf>
    <xf numFmtId="164" fontId="13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left" vertical="center" indent="1"/>
    </xf>
    <xf numFmtId="0" fontId="1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top"/>
    </xf>
    <xf numFmtId="0" fontId="14" fillId="0" borderId="0" xfId="0" applyFont="1" applyBorder="1" applyAlignment="1" applyProtection="1"/>
    <xf numFmtId="164" fontId="14" fillId="0" borderId="0" xfId="0" applyNumberFormat="1" applyFont="1" applyBorder="1" applyAlignment="1" applyProtection="1">
      <alignment vertical="center" wrapText="1"/>
    </xf>
    <xf numFmtId="164" fontId="14" fillId="0" borderId="12" xfId="0" applyNumberFormat="1" applyFont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7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Protection="1"/>
    <xf numFmtId="164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center" textRotation="90"/>
    </xf>
    <xf numFmtId="0" fontId="1" fillId="0" borderId="4" xfId="0" applyFont="1" applyBorder="1" applyAlignment="1" applyProtection="1">
      <alignment horizontal="center"/>
    </xf>
    <xf numFmtId="0" fontId="14" fillId="3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top" wrapText="1"/>
    </xf>
    <xf numFmtId="0" fontId="11" fillId="2" borderId="15" xfId="0" applyFont="1" applyFill="1" applyBorder="1" applyAlignment="1" applyProtection="1">
      <alignment horizontal="left" vertical="top" wrapText="1"/>
    </xf>
    <xf numFmtId="0" fontId="11" fillId="2" borderId="22" xfId="0" applyFont="1" applyFill="1" applyBorder="1" applyAlignment="1" applyProtection="1">
      <alignment horizontal="left" vertical="top" wrapText="1"/>
    </xf>
    <xf numFmtId="0" fontId="11" fillId="2" borderId="24" xfId="0" applyFont="1" applyFill="1" applyBorder="1" applyAlignment="1" applyProtection="1">
      <alignment horizontal="left" vertical="top" wrapText="1"/>
    </xf>
    <xf numFmtId="0" fontId="16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 vertical="top" wrapText="1" indent="1"/>
    </xf>
    <xf numFmtId="0" fontId="2" fillId="0" borderId="0" xfId="0" applyFont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0" borderId="0" xfId="0" applyFont="1" applyFill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4" xfId="0" applyFont="1" applyFill="1" applyBorder="1" applyProtection="1"/>
    <xf numFmtId="164" fontId="1" fillId="0" borderId="4" xfId="0" applyNumberFormat="1" applyFont="1" applyFill="1" applyBorder="1" applyProtection="1"/>
    <xf numFmtId="0" fontId="1" fillId="0" borderId="0" xfId="0" applyFont="1" applyFill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164" fontId="1" fillId="2" borderId="2" xfId="0" applyNumberFormat="1" applyFont="1" applyFill="1" applyBorder="1" applyAlignment="1" applyProtection="1">
      <alignment horizontal="righ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1" fillId="2" borderId="3" xfId="0" applyNumberFormat="1" applyFont="1" applyFill="1" applyBorder="1" applyAlignment="1" applyProtection="1">
      <alignment horizontal="right" vertical="center" wrapText="1"/>
    </xf>
    <xf numFmtId="164" fontId="1" fillId="2" borderId="32" xfId="0" applyNumberFormat="1" applyFont="1" applyFill="1" applyBorder="1" applyAlignment="1" applyProtection="1">
      <alignment horizontal="right" vertical="center" wrapText="1"/>
    </xf>
    <xf numFmtId="164" fontId="2" fillId="2" borderId="34" xfId="0" applyNumberFormat="1" applyFont="1" applyFill="1" applyBorder="1" applyAlignment="1" applyProtection="1">
      <alignment horizontal="right" vertical="center" wrapText="1"/>
    </xf>
    <xf numFmtId="164" fontId="2" fillId="2" borderId="35" xfId="0" applyNumberFormat="1" applyFont="1" applyFill="1" applyBorder="1" applyAlignment="1" applyProtection="1">
      <alignment horizontal="right" vertical="center" wrapText="1"/>
    </xf>
    <xf numFmtId="164" fontId="2" fillId="2" borderId="36" xfId="0" applyNumberFormat="1" applyFont="1" applyFill="1" applyBorder="1" applyAlignment="1" applyProtection="1">
      <alignment horizontal="right" vertical="center" wrapText="1"/>
    </xf>
    <xf numFmtId="164" fontId="1" fillId="2" borderId="33" xfId="0" applyNumberFormat="1" applyFont="1" applyFill="1" applyBorder="1" applyAlignment="1" applyProtection="1">
      <alignment horizontal="right" vertical="center" wrapText="1"/>
    </xf>
    <xf numFmtId="164" fontId="2" fillId="2" borderId="33" xfId="0" quotePrefix="1" applyNumberFormat="1" applyFont="1" applyFill="1" applyBorder="1" applyAlignment="1" applyProtection="1">
      <alignment horizontal="right" vertical="center" wrapText="1"/>
    </xf>
    <xf numFmtId="164" fontId="2" fillId="2" borderId="2" xfId="0" quotePrefix="1" applyNumberFormat="1" applyFont="1" applyFill="1" applyBorder="1" applyAlignment="1" applyProtection="1">
      <alignment horizontal="right" vertical="center" wrapText="1"/>
    </xf>
    <xf numFmtId="164" fontId="2" fillId="2" borderId="3" xfId="0" quotePrefix="1" applyNumberFormat="1" applyFont="1" applyFill="1" applyBorder="1" applyAlignment="1" applyProtection="1">
      <alignment horizontal="right" vertical="center" wrapText="1"/>
    </xf>
    <xf numFmtId="164" fontId="2" fillId="2" borderId="38" xfId="0" quotePrefix="1" applyNumberFormat="1" applyFont="1" applyFill="1" applyBorder="1" applyAlignment="1" applyProtection="1">
      <alignment horizontal="right" vertical="center" wrapText="1"/>
    </xf>
    <xf numFmtId="164" fontId="2" fillId="2" borderId="35" xfId="0" quotePrefix="1" applyNumberFormat="1" applyFont="1" applyFill="1" applyBorder="1" applyAlignment="1" applyProtection="1">
      <alignment horizontal="right" vertical="center" wrapText="1"/>
    </xf>
    <xf numFmtId="164" fontId="2" fillId="2" borderId="37" xfId="0" quotePrefix="1" applyNumberFormat="1" applyFont="1" applyFill="1" applyBorder="1" applyAlignment="1" applyProtection="1">
      <alignment horizontal="right" vertical="center" wrapText="1"/>
    </xf>
    <xf numFmtId="164" fontId="2" fillId="2" borderId="37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top" wrapText="1" indent="1"/>
    </xf>
    <xf numFmtId="0" fontId="1" fillId="0" borderId="4" xfId="0" applyFont="1" applyBorder="1" applyAlignment="1" applyProtection="1">
      <alignment horizontal="center"/>
    </xf>
    <xf numFmtId="164" fontId="2" fillId="2" borderId="1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64" fontId="1" fillId="2" borderId="4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3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wrapText="1"/>
    </xf>
    <xf numFmtId="0" fontId="1" fillId="3" borderId="12" xfId="0" applyFont="1" applyFill="1" applyBorder="1" applyAlignment="1" applyProtection="1">
      <alignment horizontal="left" vertical="top" wrapText="1" indent="1"/>
    </xf>
    <xf numFmtId="0" fontId="1" fillId="0" borderId="0" xfId="0" applyFont="1" applyFill="1" applyBorder="1" applyAlignment="1" applyProtection="1">
      <alignment horizontal="left" vertical="top" wrapText="1" indent="1"/>
    </xf>
    <xf numFmtId="165" fontId="1" fillId="0" borderId="0" xfId="0" applyNumberFormat="1" applyFont="1" applyBorder="1" applyAlignment="1" applyProtection="1">
      <alignment horizontal="left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top" wrapText="1" indent="1"/>
    </xf>
    <xf numFmtId="164" fontId="2" fillId="2" borderId="1" xfId="0" quotePrefix="1" applyNumberFormat="1" applyFont="1" applyFill="1" applyBorder="1" applyAlignment="1" applyProtection="1">
      <alignment horizontal="right" vertical="center" wrapText="1"/>
    </xf>
    <xf numFmtId="164" fontId="2" fillId="2" borderId="32" xfId="0" quotePrefix="1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</xf>
    <xf numFmtId="49" fontId="1" fillId="0" borderId="4" xfId="0" applyNumberFormat="1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vertical="center" wrapText="1"/>
      <protection locked="0"/>
    </xf>
    <xf numFmtId="0" fontId="2" fillId="2" borderId="4" xfId="0" applyNumberFormat="1" applyFont="1" applyFill="1" applyBorder="1" applyAlignment="1" applyProtection="1">
      <alignment wrapText="1"/>
    </xf>
    <xf numFmtId="0" fontId="9" fillId="2" borderId="4" xfId="0" applyNumberFormat="1" applyFont="1" applyFill="1" applyBorder="1" applyAlignment="1" applyProtection="1">
      <alignment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/>
    <xf numFmtId="0" fontId="6" fillId="0" borderId="4" xfId="0" applyFont="1" applyBorder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4" fontId="2" fillId="2" borderId="4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 vertical="top" wrapText="1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1" fillId="3" borderId="20" xfId="0" applyFont="1" applyFill="1" applyBorder="1" applyAlignment="1" applyProtection="1">
      <alignment horizontal="left" vertical="top" wrapText="1"/>
      <protection locked="0"/>
    </xf>
    <xf numFmtId="0" fontId="1" fillId="3" borderId="21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/>
      <protection locked="0"/>
    </xf>
    <xf numFmtId="14" fontId="1" fillId="0" borderId="23" xfId="0" applyNumberFormat="1" applyFont="1" applyBorder="1" applyAlignment="1" applyProtection="1">
      <alignment horizontal="left"/>
      <protection locked="0"/>
    </xf>
    <xf numFmtId="164" fontId="2" fillId="2" borderId="4" xfId="0" applyNumberFormat="1" applyFont="1" applyFill="1" applyBorder="1" applyAlignment="1" applyProtection="1">
      <alignment vertical="center" wrapText="1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top" wrapText="1"/>
    </xf>
    <xf numFmtId="0" fontId="11" fillId="2" borderId="17" xfId="0" applyFont="1" applyFill="1" applyBorder="1" applyAlignment="1" applyProtection="1">
      <alignment horizontal="left" vertical="top" wrapText="1"/>
    </xf>
    <xf numFmtId="0" fontId="11" fillId="2" borderId="18" xfId="0" applyFont="1" applyFill="1" applyBorder="1" applyAlignment="1" applyProtection="1">
      <alignment horizontal="left" vertical="top" wrapText="1"/>
    </xf>
    <xf numFmtId="0" fontId="6" fillId="0" borderId="2" xfId="0" applyFont="1" applyBorder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3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 applyProtection="1">
      <alignment wrapText="1"/>
    </xf>
    <xf numFmtId="0" fontId="11" fillId="2" borderId="16" xfId="0" applyFont="1" applyFill="1" applyBorder="1" applyAlignment="1" applyProtection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 applyProtection="1">
      <alignment horizontal="lef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vertical="center" wrapText="1"/>
    </xf>
    <xf numFmtId="164" fontId="2" fillId="2" borderId="34" xfId="0" quotePrefix="1" applyNumberFormat="1" applyFont="1" applyFill="1" applyBorder="1" applyAlignment="1" applyProtection="1">
      <alignment horizontal="right" vertical="center" wrapText="1"/>
    </xf>
    <xf numFmtId="164" fontId="2" fillId="2" borderId="36" xfId="0" quotePrefix="1" applyNumberFormat="1" applyFont="1" applyFill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164" fontId="1" fillId="0" borderId="12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2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top" wrapText="1"/>
    </xf>
    <xf numFmtId="0" fontId="11" fillId="2" borderId="7" xfId="0" applyFont="1" applyFill="1" applyBorder="1" applyAlignment="1" applyProtection="1">
      <alignment horizontal="left" vertical="top" wrapText="1"/>
    </xf>
    <xf numFmtId="0" fontId="11" fillId="2" borderId="8" xfId="0" applyFont="1" applyFill="1" applyBorder="1" applyAlignment="1" applyProtection="1">
      <alignment horizontal="left" vertical="top" wrapText="1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1" fillId="2" borderId="0" xfId="0" quotePrefix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quotePrefix="1" applyFont="1" applyFill="1" applyBorder="1" applyAlignment="1" applyProtection="1">
      <alignment horizontal="left" vertical="top" wrapText="1"/>
    </xf>
    <xf numFmtId="0" fontId="11" fillId="2" borderId="23" xfId="0" quotePrefix="1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164" fontId="2" fillId="2" borderId="31" xfId="0" applyNumberFormat="1" applyFont="1" applyFill="1" applyBorder="1" applyAlignment="1" applyProtection="1">
      <alignment horizontal="right" vertical="center" wrapText="1"/>
    </xf>
    <xf numFmtId="164" fontId="2" fillId="2" borderId="29" xfId="0" applyNumberFormat="1" applyFont="1" applyFill="1" applyBorder="1" applyAlignment="1" applyProtection="1">
      <alignment horizontal="right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164" fontId="2" fillId="2" borderId="30" xfId="0" applyNumberFormat="1" applyFont="1" applyFill="1" applyBorder="1" applyAlignment="1" applyProtection="1">
      <alignment horizontal="right" vertical="center" wrapText="1"/>
    </xf>
    <xf numFmtId="164" fontId="2" fillId="2" borderId="28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11"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0000FF"/>
      </font>
    </dxf>
    <dxf>
      <font>
        <color rgb="FF0000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U188"/>
  <sheetViews>
    <sheetView showGridLines="0" tabSelected="1" zoomScaleNormal="100" zoomScaleSheetLayoutView="100" workbookViewId="0">
      <selection activeCell="A5" sqref="A5:W5"/>
    </sheetView>
  </sheetViews>
  <sheetFormatPr defaultColWidth="3.7109375" defaultRowHeight="15" customHeight="1" x14ac:dyDescent="0.2"/>
  <cols>
    <col min="1" max="2" width="3.7109375" style="7"/>
    <col min="3" max="3" width="2.7109375" style="7" customWidth="1"/>
    <col min="4" max="10" width="3.7109375" style="7"/>
    <col min="11" max="11" width="4" style="7" customWidth="1"/>
    <col min="12" max="20" width="3.7109375" style="7"/>
    <col min="21" max="21" width="4.42578125" style="7" bestFit="1" customWidth="1"/>
    <col min="22" max="22" width="3.7109375" style="7"/>
    <col min="23" max="23" width="3.7109375" style="7" customWidth="1"/>
    <col min="24" max="28" width="3.7109375" style="7"/>
    <col min="29" max="29" width="3.7109375" style="7" customWidth="1"/>
    <col min="30" max="35" width="3.7109375" style="7"/>
    <col min="36" max="36" width="0" style="7" hidden="1" customWidth="1"/>
    <col min="37" max="39" width="2.7109375" style="7" hidden="1" customWidth="1"/>
    <col min="40" max="42" width="11.140625" style="7" hidden="1" customWidth="1"/>
    <col min="43" max="47" width="10.7109375" style="7" hidden="1" customWidth="1"/>
    <col min="48" max="48" width="12.140625" style="7" customWidth="1"/>
    <col min="49" max="49" width="13.28515625" style="7" customWidth="1"/>
    <col min="50" max="16384" width="3.7109375" style="7"/>
  </cols>
  <sheetData>
    <row r="1" spans="1:35" ht="15" customHeight="1" x14ac:dyDescent="0.2">
      <c r="A1" s="19" t="s">
        <v>106</v>
      </c>
    </row>
    <row r="2" spans="1:35" ht="15" customHeight="1" x14ac:dyDescent="0.2">
      <c r="A2" s="36" t="s">
        <v>141</v>
      </c>
      <c r="B2" s="25"/>
      <c r="C2" s="25"/>
      <c r="D2" s="25"/>
      <c r="E2" s="25"/>
    </row>
    <row r="3" spans="1:35" ht="12" x14ac:dyDescent="0.2"/>
    <row r="4" spans="1:35" ht="15" customHeight="1" x14ac:dyDescent="0.2">
      <c r="A4" s="19" t="s">
        <v>0</v>
      </c>
    </row>
    <row r="5" spans="1:35" ht="15" customHeight="1" x14ac:dyDescent="0.2">
      <c r="A5" s="248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50"/>
    </row>
    <row r="6" spans="1:35" ht="3" customHeight="1" x14ac:dyDescent="0.2">
      <c r="A6" s="37" t="s">
        <v>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35" ht="15" customHeight="1" x14ac:dyDescent="0.2">
      <c r="A7" s="19" t="s">
        <v>38</v>
      </c>
      <c r="B7" s="193"/>
      <c r="C7" s="194"/>
      <c r="D7" s="194"/>
      <c r="E7" s="194"/>
      <c r="F7" s="194"/>
      <c r="G7" s="195"/>
    </row>
    <row r="8" spans="1:35" ht="5.25" customHeight="1" x14ac:dyDescent="0.2">
      <c r="B8" s="37"/>
      <c r="C8" s="37"/>
      <c r="D8" s="37"/>
      <c r="E8" s="37"/>
      <c r="F8" s="37"/>
      <c r="G8" s="37"/>
    </row>
    <row r="9" spans="1:35" ht="15" customHeight="1" x14ac:dyDescent="0.25">
      <c r="A9" s="261" t="s">
        <v>1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</row>
    <row r="10" spans="1:35" ht="15" customHeight="1" x14ac:dyDescent="0.2">
      <c r="A10" s="19" t="s">
        <v>59</v>
      </c>
    </row>
    <row r="11" spans="1:35" ht="3.75" customHeight="1" x14ac:dyDescent="0.2"/>
    <row r="12" spans="1:35" s="42" customFormat="1" ht="13.5" customHeight="1" x14ac:dyDescent="0.2">
      <c r="A12" s="44" t="s">
        <v>37</v>
      </c>
      <c r="B12" s="263" t="s">
        <v>60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5"/>
    </row>
    <row r="13" spans="1:35" s="42" customFormat="1" ht="99.75" customHeight="1" x14ac:dyDescent="0.2">
      <c r="A13" s="41"/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3"/>
    </row>
    <row r="14" spans="1:35" s="42" customFormat="1" ht="3.95" customHeight="1" x14ac:dyDescent="0.2">
      <c r="A14" s="4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s="42" customFormat="1" ht="12" x14ac:dyDescent="0.2">
      <c r="A15" s="44" t="s">
        <v>30</v>
      </c>
      <c r="B15" s="298" t="s">
        <v>126</v>
      </c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300"/>
    </row>
    <row r="16" spans="1:35" s="42" customFormat="1" ht="12" x14ac:dyDescent="0.2">
      <c r="A16" s="44"/>
      <c r="B16" s="111"/>
      <c r="C16" s="304" t="s">
        <v>127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112"/>
    </row>
    <row r="17" spans="1:35" s="42" customFormat="1" ht="12" x14ac:dyDescent="0.2">
      <c r="A17" s="44"/>
      <c r="B17" s="111"/>
      <c r="C17" s="306" t="s">
        <v>128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112"/>
    </row>
    <row r="18" spans="1:35" s="42" customFormat="1" ht="12" x14ac:dyDescent="0.2">
      <c r="A18" s="44"/>
      <c r="B18" s="113"/>
      <c r="C18" s="307" t="s">
        <v>58</v>
      </c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  <c r="AG18" s="307"/>
      <c r="AH18" s="307"/>
      <c r="AI18" s="114"/>
    </row>
    <row r="19" spans="1:35" s="42" customFormat="1" ht="99.95" customHeight="1" x14ac:dyDescent="0.2">
      <c r="A19" s="41"/>
      <c r="B19" s="301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3"/>
    </row>
    <row r="20" spans="1:35" s="42" customFormat="1" ht="3.95" customHeight="1" x14ac:dyDescent="0.2">
      <c r="A20" s="41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</row>
    <row r="21" spans="1:35" s="42" customFormat="1" ht="12" x14ac:dyDescent="0.2">
      <c r="A21" s="44" t="s">
        <v>31</v>
      </c>
      <c r="B21" s="251" t="s">
        <v>119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3"/>
    </row>
    <row r="22" spans="1:35" s="42" customFormat="1" ht="99.95" customHeight="1" x14ac:dyDescent="0.2">
      <c r="A22" s="41"/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</row>
    <row r="23" spans="1:35" s="42" customFormat="1" ht="3.95" customHeight="1" x14ac:dyDescent="0.2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s="42" customFormat="1" ht="12" x14ac:dyDescent="0.2">
      <c r="A24" s="44" t="s">
        <v>32</v>
      </c>
      <c r="B24" s="251" t="s">
        <v>120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3"/>
    </row>
    <row r="25" spans="1:35" s="42" customFormat="1" ht="99.95" customHeight="1" x14ac:dyDescent="0.2">
      <c r="A25" s="41"/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</row>
    <row r="26" spans="1:35" s="42" customFormat="1" ht="3.95" customHeight="1" x14ac:dyDescent="0.2">
      <c r="A26" s="41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s="42" customFormat="1" ht="12" x14ac:dyDescent="0.2">
      <c r="A27" s="44" t="s">
        <v>33</v>
      </c>
      <c r="B27" s="251" t="s">
        <v>121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3"/>
    </row>
    <row r="28" spans="1:35" s="42" customFormat="1" ht="99.95" customHeight="1" x14ac:dyDescent="0.2">
      <c r="A28" s="41"/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3"/>
    </row>
    <row r="29" spans="1:35" s="42" customFormat="1" ht="3.95" customHeight="1" x14ac:dyDescent="0.2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s="42" customFormat="1" ht="12" x14ac:dyDescent="0.2">
      <c r="A30" s="44" t="s">
        <v>34</v>
      </c>
      <c r="B30" s="251" t="s">
        <v>122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3"/>
    </row>
    <row r="31" spans="1:35" s="42" customFormat="1" ht="99.95" customHeight="1" x14ac:dyDescent="0.2">
      <c r="A31" s="41"/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3"/>
    </row>
    <row r="32" spans="1:35" s="42" customFormat="1" ht="3.95" customHeight="1" x14ac:dyDescent="0.2">
      <c r="A32" s="4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45" s="42" customFormat="1" ht="12" x14ac:dyDescent="0.2">
      <c r="A33" s="44" t="s">
        <v>35</v>
      </c>
      <c r="B33" s="251" t="s">
        <v>123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3"/>
    </row>
    <row r="34" spans="1:45" s="42" customFormat="1" ht="99.95" customHeight="1" x14ac:dyDescent="0.2">
      <c r="A34" s="41"/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3"/>
    </row>
    <row r="35" spans="1:45" s="42" customFormat="1" ht="12" x14ac:dyDescent="0.2">
      <c r="A35" s="4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45" ht="27" customHeight="1" x14ac:dyDescent="0.2">
      <c r="A36" s="162" t="s">
        <v>124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K36" s="17"/>
      <c r="AL36" s="17"/>
      <c r="AM36" s="17"/>
      <c r="AN36" s="10"/>
      <c r="AO36" s="10"/>
      <c r="AP36" s="10"/>
      <c r="AQ36" s="10"/>
      <c r="AR36" s="10"/>
    </row>
    <row r="37" spans="1:45" s="42" customFormat="1" ht="5.0999999999999996" customHeight="1" x14ac:dyDescent="0.2">
      <c r="A37" s="41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K37" s="10"/>
      <c r="AL37" s="7"/>
      <c r="AM37" s="7"/>
      <c r="AN37" s="7"/>
      <c r="AO37" s="7"/>
      <c r="AP37" s="7"/>
      <c r="AQ37" s="7"/>
      <c r="AR37" s="7"/>
      <c r="AS37" s="7"/>
    </row>
    <row r="38" spans="1:45" s="46" customFormat="1" ht="13.5" customHeight="1" x14ac:dyDescent="0.2">
      <c r="A38" s="47" t="s">
        <v>68</v>
      </c>
      <c r="B38" s="50" t="s">
        <v>129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115" t="str">
        <f>IF(AN65=0,_vst!D12,"")</f>
        <v xml:space="preserve"> (opatření realizovaná projektem označte "x")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42" customFormat="1" ht="12" x14ac:dyDescent="0.2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s="42" customFormat="1" ht="12" x14ac:dyDescent="0.2">
      <c r="A40" s="41"/>
      <c r="B40" s="89"/>
      <c r="C40" s="110"/>
      <c r="D40" s="170" t="s">
        <v>107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51"/>
      <c r="AJ40" s="51"/>
      <c r="AN40" s="42">
        <f>IF(C40&lt;&gt;"",1,0)</f>
        <v>0</v>
      </c>
    </row>
    <row r="41" spans="1:45" s="42" customFormat="1" ht="12" x14ac:dyDescent="0.2">
      <c r="A41" s="41"/>
      <c r="B41" s="43"/>
      <c r="C41" s="43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51"/>
      <c r="AJ41" s="51"/>
    </row>
    <row r="42" spans="1:45" s="42" customFormat="1" ht="5.0999999999999996" customHeight="1" x14ac:dyDescent="0.2">
      <c r="A42" s="41"/>
      <c r="B42" s="43"/>
      <c r="C42" s="43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51"/>
      <c r="AJ42" s="51"/>
    </row>
    <row r="43" spans="1:45" s="42" customFormat="1" ht="12" x14ac:dyDescent="0.2">
      <c r="A43" s="41"/>
      <c r="B43" s="43"/>
      <c r="C43" s="110"/>
      <c r="D43" s="170" t="s">
        <v>108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  <c r="AJ43" s="171"/>
      <c r="AN43" s="42">
        <f t="shared" ref="AN43:AN61" si="0">IF(C43&lt;&gt;"",1,0)</f>
        <v>0</v>
      </c>
    </row>
    <row r="44" spans="1:45" s="42" customFormat="1" ht="12" x14ac:dyDescent="0.2">
      <c r="A44" s="41"/>
      <c r="B44" s="43"/>
      <c r="C44" s="43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91"/>
      <c r="AJ44" s="91"/>
    </row>
    <row r="45" spans="1:45" s="42" customFormat="1" ht="5.0999999999999996" customHeight="1" x14ac:dyDescent="0.2">
      <c r="A45" s="41"/>
      <c r="B45" s="43"/>
      <c r="C45" s="43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91"/>
      <c r="AJ45" s="91"/>
    </row>
    <row r="46" spans="1:45" s="98" customFormat="1" ht="12" x14ac:dyDescent="0.2">
      <c r="A46" s="99"/>
      <c r="B46" s="100"/>
      <c r="C46" s="110"/>
      <c r="D46" s="173" t="s">
        <v>109</v>
      </c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42"/>
      <c r="AL46" s="42"/>
      <c r="AM46" s="42"/>
      <c r="AN46" s="42">
        <f t="shared" si="0"/>
        <v>0</v>
      </c>
      <c r="AO46" s="42"/>
      <c r="AP46" s="42"/>
      <c r="AQ46" s="42"/>
      <c r="AR46" s="42"/>
      <c r="AS46" s="42"/>
    </row>
    <row r="47" spans="1:45" s="101" customFormat="1" ht="6" customHeight="1" x14ac:dyDescent="0.2">
      <c r="A47" s="99"/>
      <c r="B47" s="100"/>
      <c r="C47" s="10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8"/>
      <c r="AL47" s="98"/>
      <c r="AM47" s="98"/>
      <c r="AN47" s="42"/>
      <c r="AO47" s="98"/>
      <c r="AP47" s="98"/>
      <c r="AQ47" s="98"/>
      <c r="AR47" s="98"/>
      <c r="AS47" s="98"/>
    </row>
    <row r="48" spans="1:45" s="42" customFormat="1" ht="12" customHeight="1" x14ac:dyDescent="0.2">
      <c r="A48" s="41"/>
      <c r="B48" s="43"/>
      <c r="C48" s="110"/>
      <c r="D48" s="170" t="s">
        <v>110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1"/>
      <c r="AJ48" s="171"/>
      <c r="AK48" s="101"/>
      <c r="AL48" s="101"/>
      <c r="AM48" s="101"/>
      <c r="AN48" s="42">
        <f t="shared" si="0"/>
        <v>0</v>
      </c>
      <c r="AO48" s="101"/>
      <c r="AP48" s="101"/>
      <c r="AQ48" s="101"/>
      <c r="AR48" s="101"/>
      <c r="AS48" s="101"/>
    </row>
    <row r="49" spans="1:40" s="42" customFormat="1" ht="12" x14ac:dyDescent="0.2">
      <c r="A49" s="41"/>
      <c r="B49" s="43"/>
      <c r="C49" s="43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91"/>
      <c r="AJ49" s="91"/>
    </row>
    <row r="50" spans="1:40" s="42" customFormat="1" ht="5.0999999999999996" customHeight="1" x14ac:dyDescent="0.2">
      <c r="A50" s="41"/>
      <c r="B50" s="43"/>
      <c r="C50" s="43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91"/>
      <c r="AJ50" s="91"/>
    </row>
    <row r="51" spans="1:40" s="42" customFormat="1" ht="12" x14ac:dyDescent="0.2">
      <c r="A51" s="41"/>
      <c r="B51" s="43"/>
      <c r="C51" s="110"/>
      <c r="D51" s="170" t="s">
        <v>111</v>
      </c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1"/>
      <c r="AJ51" s="171"/>
      <c r="AN51" s="42">
        <f t="shared" si="0"/>
        <v>0</v>
      </c>
    </row>
    <row r="52" spans="1:40" s="42" customFormat="1" ht="12" x14ac:dyDescent="0.2">
      <c r="A52" s="41"/>
      <c r="B52" s="43"/>
      <c r="C52" s="43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91"/>
      <c r="AJ52" s="91"/>
    </row>
    <row r="53" spans="1:40" s="42" customFormat="1" ht="5.0999999999999996" customHeight="1" x14ac:dyDescent="0.2">
      <c r="A53" s="41"/>
      <c r="B53" s="43"/>
      <c r="C53" s="4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91"/>
      <c r="AJ53" s="91"/>
    </row>
    <row r="54" spans="1:40" s="42" customFormat="1" ht="12" x14ac:dyDescent="0.2">
      <c r="A54" s="41"/>
      <c r="B54" s="43"/>
      <c r="C54" s="110"/>
      <c r="D54" s="173" t="s">
        <v>112</v>
      </c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N54" s="42">
        <f t="shared" si="0"/>
        <v>0</v>
      </c>
    </row>
    <row r="55" spans="1:40" s="42" customFormat="1" ht="5.0999999999999996" customHeight="1" x14ac:dyDescent="0.2">
      <c r="A55" s="41"/>
      <c r="B55" s="43"/>
      <c r="C55" s="43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</row>
    <row r="56" spans="1:40" s="42" customFormat="1" ht="12" x14ac:dyDescent="0.2">
      <c r="A56" s="41"/>
      <c r="B56" s="43"/>
      <c r="C56" s="110"/>
      <c r="D56" s="170" t="s">
        <v>113</v>
      </c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  <c r="AJ56" s="171"/>
      <c r="AN56" s="42">
        <f t="shared" si="0"/>
        <v>0</v>
      </c>
    </row>
    <row r="57" spans="1:40" s="42" customFormat="1" ht="12" x14ac:dyDescent="0.2">
      <c r="A57" s="41"/>
      <c r="B57" s="43"/>
      <c r="C57" s="43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91"/>
      <c r="AJ57" s="91"/>
    </row>
    <row r="58" spans="1:40" s="42" customFormat="1" ht="5.0999999999999996" customHeight="1" x14ac:dyDescent="0.2">
      <c r="A58" s="41"/>
      <c r="B58" s="43"/>
      <c r="C58" s="43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91"/>
      <c r="AJ58" s="91"/>
    </row>
    <row r="59" spans="1:40" s="25" customFormat="1" ht="12" customHeight="1" x14ac:dyDescent="0.2">
      <c r="A59" s="128"/>
      <c r="B59" s="129"/>
      <c r="C59" s="130"/>
      <c r="D59" s="174" t="s">
        <v>148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29"/>
      <c r="AJ59" s="129"/>
      <c r="AN59" s="25">
        <f t="shared" si="0"/>
        <v>0</v>
      </c>
    </row>
    <row r="60" spans="1:40" s="25" customFormat="1" ht="5.0999999999999996" customHeight="1" x14ac:dyDescent="0.2">
      <c r="A60" s="128"/>
      <c r="B60" s="129"/>
      <c r="C60" s="129"/>
      <c r="D60" s="131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</row>
    <row r="61" spans="1:40" s="25" customFormat="1" ht="12" customHeight="1" x14ac:dyDescent="0.2">
      <c r="A61" s="128"/>
      <c r="B61" s="129"/>
      <c r="C61" s="130"/>
      <c r="D61" s="174" t="s">
        <v>149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69"/>
      <c r="AJ61" s="169"/>
      <c r="AN61" s="25">
        <f t="shared" si="0"/>
        <v>0</v>
      </c>
    </row>
    <row r="62" spans="1:40" s="25" customFormat="1" ht="12" x14ac:dyDescent="0.2">
      <c r="A62" s="128"/>
      <c r="B62" s="129"/>
      <c r="C62" s="129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29"/>
    </row>
    <row r="63" spans="1:40" s="25" customFormat="1" ht="5.0999999999999996" customHeight="1" x14ac:dyDescent="0.2">
      <c r="A63" s="128"/>
      <c r="B63" s="129"/>
      <c r="C63" s="129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</row>
    <row r="64" spans="1:40" s="25" customFormat="1" ht="12" x14ac:dyDescent="0.2">
      <c r="A64" s="128"/>
      <c r="B64" s="129"/>
      <c r="C64" s="130"/>
      <c r="D64" s="174" t="s">
        <v>142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29"/>
      <c r="AN64" s="25">
        <f>IF(C64&lt;&gt;"",50,0)</f>
        <v>0</v>
      </c>
    </row>
    <row r="65" spans="1:47" s="25" customFormat="1" ht="12" x14ac:dyDescent="0.2">
      <c r="A65" s="128"/>
      <c r="B65" s="129"/>
      <c r="C65" s="129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29"/>
      <c r="AN65" s="133">
        <f>SUM(AN40:AN64)</f>
        <v>0</v>
      </c>
    </row>
    <row r="66" spans="1:47" s="42" customFormat="1" ht="12" x14ac:dyDescent="0.2">
      <c r="A66" s="41"/>
      <c r="B66" s="43"/>
      <c r="C66" s="107" t="str">
        <f>IF(AN65=50,_vst!D11,"")</f>
        <v/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43"/>
    </row>
    <row r="67" spans="1:47" s="42" customFormat="1" ht="12" customHeight="1" x14ac:dyDescent="0.2">
      <c r="A67" s="41"/>
      <c r="B67" s="43"/>
      <c r="C67" s="10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43"/>
    </row>
    <row r="68" spans="1:47" ht="13.5" customHeight="1" x14ac:dyDescent="0.2">
      <c r="A68" s="19" t="s">
        <v>125</v>
      </c>
      <c r="AK68" s="11"/>
      <c r="AL68" s="11"/>
      <c r="AM68" s="11"/>
    </row>
    <row r="69" spans="1:47" ht="12" x14ac:dyDescent="0.2">
      <c r="AK69" s="11"/>
      <c r="AL69" s="11"/>
      <c r="AM69" s="11"/>
    </row>
    <row r="70" spans="1:47" s="25" customFormat="1" ht="12" x14ac:dyDescent="0.2">
      <c r="A70" s="172" t="s">
        <v>151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K70" s="134"/>
      <c r="AL70" s="134"/>
      <c r="AM70" s="134"/>
    </row>
    <row r="71" spans="1:47" ht="5.0999999999999996" customHeight="1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K71" s="11"/>
      <c r="AL71" s="11"/>
      <c r="AM71" s="11"/>
    </row>
    <row r="72" spans="1:47" ht="12.75" customHeight="1" x14ac:dyDescent="0.2">
      <c r="A72" s="270" t="s">
        <v>48</v>
      </c>
      <c r="B72" s="271"/>
      <c r="C72" s="271"/>
      <c r="D72" s="271"/>
      <c r="E72" s="271"/>
      <c r="F72" s="271"/>
      <c r="G72" s="271"/>
      <c r="H72" s="271"/>
      <c r="I72" s="271"/>
      <c r="J72" s="272"/>
      <c r="K72" s="270" t="s">
        <v>53</v>
      </c>
      <c r="L72" s="271"/>
      <c r="M72" s="271"/>
      <c r="N72" s="271"/>
      <c r="O72" s="271"/>
      <c r="P72" s="271"/>
      <c r="Q72" s="272"/>
      <c r="R72" s="270" t="s">
        <v>69</v>
      </c>
      <c r="S72" s="271"/>
      <c r="T72" s="271"/>
      <c r="U72" s="272"/>
      <c r="V72" s="268" t="s">
        <v>50</v>
      </c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7"/>
      <c r="AK72" s="11"/>
      <c r="AL72" s="11"/>
      <c r="AM72" s="11"/>
      <c r="AS72" s="163" t="s">
        <v>117</v>
      </c>
      <c r="AT72" s="163"/>
      <c r="AU72" s="163"/>
    </row>
    <row r="73" spans="1:47" ht="27" customHeight="1" x14ac:dyDescent="0.2">
      <c r="A73" s="273"/>
      <c r="B73" s="274"/>
      <c r="C73" s="274"/>
      <c r="D73" s="274"/>
      <c r="E73" s="274"/>
      <c r="F73" s="274"/>
      <c r="G73" s="274"/>
      <c r="H73" s="274"/>
      <c r="I73" s="274"/>
      <c r="J73" s="275"/>
      <c r="K73" s="273"/>
      <c r="L73" s="274"/>
      <c r="M73" s="274"/>
      <c r="N73" s="274"/>
      <c r="O73" s="274"/>
      <c r="P73" s="274"/>
      <c r="Q73" s="275"/>
      <c r="R73" s="273"/>
      <c r="S73" s="274"/>
      <c r="T73" s="274"/>
      <c r="U73" s="275"/>
      <c r="V73" s="267" t="s">
        <v>65</v>
      </c>
      <c r="W73" s="267"/>
      <c r="X73" s="267"/>
      <c r="Y73" s="267"/>
      <c r="Z73" s="267" t="s">
        <v>66</v>
      </c>
      <c r="AA73" s="267"/>
      <c r="AB73" s="267"/>
      <c r="AC73" s="267"/>
      <c r="AD73" s="267" t="s">
        <v>67</v>
      </c>
      <c r="AE73" s="267"/>
      <c r="AF73" s="267"/>
      <c r="AG73" s="267"/>
      <c r="AK73" s="105" t="s">
        <v>89</v>
      </c>
      <c r="AL73" s="105" t="s">
        <v>88</v>
      </c>
      <c r="AM73" s="105" t="s">
        <v>86</v>
      </c>
      <c r="AN73" s="102" t="s">
        <v>115</v>
      </c>
      <c r="AO73" s="102" t="s">
        <v>85</v>
      </c>
      <c r="AP73" s="102" t="s">
        <v>118</v>
      </c>
      <c r="AQ73" s="102" t="s">
        <v>116</v>
      </c>
      <c r="AR73" s="76"/>
      <c r="AS73" s="102" t="s">
        <v>99</v>
      </c>
      <c r="AT73" s="103" t="s">
        <v>97</v>
      </c>
      <c r="AU73" s="103" t="s">
        <v>98</v>
      </c>
    </row>
    <row r="74" spans="1:47" ht="12.95" customHeight="1" x14ac:dyDescent="0.2">
      <c r="A74" s="165"/>
      <c r="B74" s="166"/>
      <c r="C74" s="166"/>
      <c r="D74" s="166"/>
      <c r="E74" s="166"/>
      <c r="F74" s="166"/>
      <c r="G74" s="166"/>
      <c r="H74" s="166"/>
      <c r="I74" s="166"/>
      <c r="J74" s="167"/>
      <c r="K74" s="165"/>
      <c r="L74" s="166"/>
      <c r="M74" s="166"/>
      <c r="N74" s="166"/>
      <c r="O74" s="166"/>
      <c r="P74" s="166"/>
      <c r="Q74" s="167"/>
      <c r="R74" s="143"/>
      <c r="S74" s="144"/>
      <c r="T74" s="144"/>
      <c r="U74" s="145"/>
      <c r="V74" s="143"/>
      <c r="W74" s="144"/>
      <c r="X74" s="144"/>
      <c r="Y74" s="145"/>
      <c r="Z74" s="143"/>
      <c r="AA74" s="144"/>
      <c r="AB74" s="144"/>
      <c r="AC74" s="145"/>
      <c r="AD74" s="168" t="str">
        <f t="shared" ref="AD74:AD86" si="1">IF(R74="","",R74-V74-Z74)</f>
        <v/>
      </c>
      <c r="AE74" s="168"/>
      <c r="AF74" s="168"/>
      <c r="AG74" s="168"/>
      <c r="AH74" s="77" t="str">
        <f>IF(AO74=1,_vst!$D$4,"")</f>
        <v/>
      </c>
      <c r="AI74" s="57"/>
      <c r="AK74" s="106">
        <f>IF(A74&lt;&gt;"",1,0)</f>
        <v>0</v>
      </c>
      <c r="AL74" s="106">
        <f>IF(K74&lt;&gt;"",1,0)</f>
        <v>0</v>
      </c>
      <c r="AM74" s="106">
        <f>IF(R74&lt;&gt;"",1,0)</f>
        <v>0</v>
      </c>
      <c r="AN74" s="106">
        <f>IF(AND(AK74+AL74+AM74&gt;0,AK74+AL74+AM74&lt;3),1,0)</f>
        <v>0</v>
      </c>
      <c r="AO74" s="106">
        <f>IF(V74+Z74&gt;R74,1,0)</f>
        <v>0</v>
      </c>
      <c r="AP74" s="106">
        <f>IF(OR(AN74=1,AO74=1),1,0)</f>
        <v>0</v>
      </c>
      <c r="AQ74" s="106">
        <f>IF(SUM(AN74:AO86,AM87)=0,0,1)</f>
        <v>0</v>
      </c>
      <c r="AR74" s="75"/>
      <c r="AS74" s="103">
        <f>K74</f>
        <v>0</v>
      </c>
      <c r="AT74" s="104">
        <f>Z74</f>
        <v>0</v>
      </c>
      <c r="AU74" s="104" t="str">
        <f>AD74</f>
        <v/>
      </c>
    </row>
    <row r="75" spans="1:47" ht="12.95" customHeight="1" x14ac:dyDescent="0.2">
      <c r="A75" s="165"/>
      <c r="B75" s="166"/>
      <c r="C75" s="166"/>
      <c r="D75" s="166"/>
      <c r="E75" s="166"/>
      <c r="F75" s="166"/>
      <c r="G75" s="166"/>
      <c r="H75" s="166"/>
      <c r="I75" s="166"/>
      <c r="J75" s="167"/>
      <c r="K75" s="165"/>
      <c r="L75" s="166"/>
      <c r="M75" s="166"/>
      <c r="N75" s="166"/>
      <c r="O75" s="166"/>
      <c r="P75" s="166"/>
      <c r="Q75" s="167"/>
      <c r="R75" s="143"/>
      <c r="S75" s="144"/>
      <c r="T75" s="144"/>
      <c r="U75" s="145"/>
      <c r="V75" s="143"/>
      <c r="W75" s="144"/>
      <c r="X75" s="144"/>
      <c r="Y75" s="145"/>
      <c r="Z75" s="143"/>
      <c r="AA75" s="144"/>
      <c r="AB75" s="144"/>
      <c r="AC75" s="145"/>
      <c r="AD75" s="168" t="str">
        <f t="shared" si="1"/>
        <v/>
      </c>
      <c r="AE75" s="168"/>
      <c r="AF75" s="168"/>
      <c r="AG75" s="168"/>
      <c r="AH75" s="77" t="str">
        <f>IF(AO75=1,_vst!$D$4,"")</f>
        <v/>
      </c>
      <c r="AI75" s="57"/>
      <c r="AK75" s="106">
        <f t="shared" ref="AK75:AK86" si="2">IF(A75&lt;&gt;"",1,0)</f>
        <v>0</v>
      </c>
      <c r="AL75" s="106">
        <f t="shared" ref="AL75:AL86" si="3">IF(K75&lt;&gt;"",1,0)</f>
        <v>0</v>
      </c>
      <c r="AM75" s="106">
        <f t="shared" ref="AM75:AM86" si="4">IF(R75&lt;&gt;"",1,0)</f>
        <v>0</v>
      </c>
      <c r="AN75" s="106">
        <f>IF(AND(AK75+AL75+AM75&gt;0,AK75+AL75+AM75&lt;3),1,0)</f>
        <v>0</v>
      </c>
      <c r="AO75" s="106">
        <f t="shared" ref="AO75:AO86" si="5">IF(V75+Z75&gt;R75,1,0)</f>
        <v>0</v>
      </c>
      <c r="AP75" s="106">
        <f t="shared" ref="AP75:AP86" si="6">IF(OR(AN75=1,AO75=1),1,0)</f>
        <v>0</v>
      </c>
      <c r="AQ75" s="106"/>
      <c r="AR75" s="75"/>
      <c r="AS75" s="103">
        <f t="shared" ref="AS75:AS86" si="7">K75</f>
        <v>0</v>
      </c>
      <c r="AT75" s="104">
        <f t="shared" ref="AT75:AT86" si="8">Z75</f>
        <v>0</v>
      </c>
      <c r="AU75" s="104" t="str">
        <f t="shared" ref="AU75:AU86" si="9">AD75</f>
        <v/>
      </c>
    </row>
    <row r="76" spans="1:47" ht="12.95" customHeight="1" x14ac:dyDescent="0.2">
      <c r="A76" s="165"/>
      <c r="B76" s="166"/>
      <c r="C76" s="166"/>
      <c r="D76" s="166"/>
      <c r="E76" s="166"/>
      <c r="F76" s="166"/>
      <c r="G76" s="166"/>
      <c r="H76" s="166"/>
      <c r="I76" s="166"/>
      <c r="J76" s="167"/>
      <c r="K76" s="165"/>
      <c r="L76" s="166"/>
      <c r="M76" s="166"/>
      <c r="N76" s="166"/>
      <c r="O76" s="166"/>
      <c r="P76" s="166"/>
      <c r="Q76" s="167"/>
      <c r="R76" s="143"/>
      <c r="S76" s="144"/>
      <c r="T76" s="144"/>
      <c r="U76" s="145"/>
      <c r="V76" s="143"/>
      <c r="W76" s="144"/>
      <c r="X76" s="144"/>
      <c r="Y76" s="145"/>
      <c r="Z76" s="143"/>
      <c r="AA76" s="144"/>
      <c r="AB76" s="144"/>
      <c r="AC76" s="145"/>
      <c r="AD76" s="168" t="str">
        <f t="shared" si="1"/>
        <v/>
      </c>
      <c r="AE76" s="168"/>
      <c r="AF76" s="168"/>
      <c r="AG76" s="168"/>
      <c r="AH76" s="77" t="str">
        <f>IF(AO76=1,_vst!$D$4,"")</f>
        <v/>
      </c>
      <c r="AI76" s="57"/>
      <c r="AK76" s="106">
        <f t="shared" si="2"/>
        <v>0</v>
      </c>
      <c r="AL76" s="106">
        <f t="shared" si="3"/>
        <v>0</v>
      </c>
      <c r="AM76" s="106">
        <f t="shared" si="4"/>
        <v>0</v>
      </c>
      <c r="AN76" s="106">
        <f t="shared" ref="AN76:AN86" si="10">IF(AND(AK76+AL76+AM76&gt;0,AK76+AL76+AM76&lt;3),1,0)</f>
        <v>0</v>
      </c>
      <c r="AO76" s="106">
        <f t="shared" si="5"/>
        <v>0</v>
      </c>
      <c r="AP76" s="106">
        <f t="shared" si="6"/>
        <v>0</v>
      </c>
      <c r="AQ76" s="106"/>
      <c r="AR76" s="75"/>
      <c r="AS76" s="103">
        <f t="shared" si="7"/>
        <v>0</v>
      </c>
      <c r="AT76" s="104">
        <f t="shared" si="8"/>
        <v>0</v>
      </c>
      <c r="AU76" s="104" t="str">
        <f t="shared" si="9"/>
        <v/>
      </c>
    </row>
    <row r="77" spans="1:47" ht="12.95" customHeight="1" x14ac:dyDescent="0.2">
      <c r="A77" s="165"/>
      <c r="B77" s="166"/>
      <c r="C77" s="166"/>
      <c r="D77" s="166"/>
      <c r="E77" s="166"/>
      <c r="F77" s="166"/>
      <c r="G77" s="166"/>
      <c r="H77" s="166"/>
      <c r="I77" s="166"/>
      <c r="J77" s="167"/>
      <c r="K77" s="165"/>
      <c r="L77" s="166"/>
      <c r="M77" s="166"/>
      <c r="N77" s="166"/>
      <c r="O77" s="166"/>
      <c r="P77" s="166"/>
      <c r="Q77" s="167"/>
      <c r="R77" s="143"/>
      <c r="S77" s="144"/>
      <c r="T77" s="144"/>
      <c r="U77" s="145"/>
      <c r="V77" s="143"/>
      <c r="W77" s="144"/>
      <c r="X77" s="144"/>
      <c r="Y77" s="145"/>
      <c r="Z77" s="143"/>
      <c r="AA77" s="144"/>
      <c r="AB77" s="144"/>
      <c r="AC77" s="145"/>
      <c r="AD77" s="168" t="str">
        <f t="shared" si="1"/>
        <v/>
      </c>
      <c r="AE77" s="168"/>
      <c r="AF77" s="168"/>
      <c r="AG77" s="168"/>
      <c r="AH77" s="77" t="str">
        <f>IF(AO77=1,_vst!$D$4,"")</f>
        <v/>
      </c>
      <c r="AI77" s="57"/>
      <c r="AK77" s="106">
        <f t="shared" si="2"/>
        <v>0</v>
      </c>
      <c r="AL77" s="106">
        <f t="shared" si="3"/>
        <v>0</v>
      </c>
      <c r="AM77" s="106">
        <f t="shared" si="4"/>
        <v>0</v>
      </c>
      <c r="AN77" s="106">
        <f t="shared" si="10"/>
        <v>0</v>
      </c>
      <c r="AO77" s="106">
        <f t="shared" si="5"/>
        <v>0</v>
      </c>
      <c r="AP77" s="106">
        <f t="shared" si="6"/>
        <v>0</v>
      </c>
      <c r="AQ77" s="106"/>
      <c r="AR77" s="75"/>
      <c r="AS77" s="103">
        <f t="shared" si="7"/>
        <v>0</v>
      </c>
      <c r="AT77" s="104">
        <f t="shared" si="8"/>
        <v>0</v>
      </c>
      <c r="AU77" s="104" t="str">
        <f t="shared" si="9"/>
        <v/>
      </c>
    </row>
    <row r="78" spans="1:47" ht="12.95" customHeight="1" x14ac:dyDescent="0.2">
      <c r="A78" s="165"/>
      <c r="B78" s="166"/>
      <c r="C78" s="166"/>
      <c r="D78" s="166"/>
      <c r="E78" s="166"/>
      <c r="F78" s="166"/>
      <c r="G78" s="166"/>
      <c r="H78" s="166"/>
      <c r="I78" s="166"/>
      <c r="J78" s="167"/>
      <c r="K78" s="165"/>
      <c r="L78" s="166"/>
      <c r="M78" s="166"/>
      <c r="N78" s="166"/>
      <c r="O78" s="166"/>
      <c r="P78" s="166"/>
      <c r="Q78" s="167"/>
      <c r="R78" s="143"/>
      <c r="S78" s="144"/>
      <c r="T78" s="144"/>
      <c r="U78" s="145"/>
      <c r="V78" s="143"/>
      <c r="W78" s="144"/>
      <c r="X78" s="144"/>
      <c r="Y78" s="145"/>
      <c r="Z78" s="143"/>
      <c r="AA78" s="144"/>
      <c r="AB78" s="144"/>
      <c r="AC78" s="145"/>
      <c r="AD78" s="168" t="str">
        <f t="shared" si="1"/>
        <v/>
      </c>
      <c r="AE78" s="168"/>
      <c r="AF78" s="168"/>
      <c r="AG78" s="168"/>
      <c r="AH78" s="77" t="str">
        <f>IF(AO78=1,_vst!$D$4,"")</f>
        <v/>
      </c>
      <c r="AI78" s="57"/>
      <c r="AK78" s="106">
        <f t="shared" si="2"/>
        <v>0</v>
      </c>
      <c r="AL78" s="106">
        <f t="shared" si="3"/>
        <v>0</v>
      </c>
      <c r="AM78" s="106">
        <f t="shared" si="4"/>
        <v>0</v>
      </c>
      <c r="AN78" s="106">
        <f t="shared" si="10"/>
        <v>0</v>
      </c>
      <c r="AO78" s="106">
        <f t="shared" si="5"/>
        <v>0</v>
      </c>
      <c r="AP78" s="106">
        <f t="shared" si="6"/>
        <v>0</v>
      </c>
      <c r="AQ78" s="106"/>
      <c r="AR78" s="75"/>
      <c r="AS78" s="103">
        <f t="shared" si="7"/>
        <v>0</v>
      </c>
      <c r="AT78" s="104">
        <f t="shared" si="8"/>
        <v>0</v>
      </c>
      <c r="AU78" s="104" t="str">
        <f t="shared" si="9"/>
        <v/>
      </c>
    </row>
    <row r="79" spans="1:47" ht="12.95" customHeight="1" x14ac:dyDescent="0.2">
      <c r="A79" s="165"/>
      <c r="B79" s="166"/>
      <c r="C79" s="166"/>
      <c r="D79" s="166"/>
      <c r="E79" s="166"/>
      <c r="F79" s="166"/>
      <c r="G79" s="166"/>
      <c r="H79" s="166"/>
      <c r="I79" s="166"/>
      <c r="J79" s="167"/>
      <c r="K79" s="165"/>
      <c r="L79" s="166"/>
      <c r="M79" s="166"/>
      <c r="N79" s="166"/>
      <c r="O79" s="166"/>
      <c r="P79" s="166"/>
      <c r="Q79" s="167"/>
      <c r="R79" s="143"/>
      <c r="S79" s="144"/>
      <c r="T79" s="144"/>
      <c r="U79" s="145"/>
      <c r="V79" s="143"/>
      <c r="W79" s="144"/>
      <c r="X79" s="144"/>
      <c r="Y79" s="145"/>
      <c r="Z79" s="143"/>
      <c r="AA79" s="144"/>
      <c r="AB79" s="144"/>
      <c r="AC79" s="145"/>
      <c r="AD79" s="168" t="str">
        <f t="shared" si="1"/>
        <v/>
      </c>
      <c r="AE79" s="168"/>
      <c r="AF79" s="168"/>
      <c r="AG79" s="168"/>
      <c r="AH79" s="77" t="str">
        <f>IF(AO79=1,_vst!$D$4,"")</f>
        <v/>
      </c>
      <c r="AI79" s="57"/>
      <c r="AK79" s="106">
        <f t="shared" si="2"/>
        <v>0</v>
      </c>
      <c r="AL79" s="106">
        <f t="shared" si="3"/>
        <v>0</v>
      </c>
      <c r="AM79" s="106">
        <f t="shared" si="4"/>
        <v>0</v>
      </c>
      <c r="AN79" s="106">
        <f t="shared" si="10"/>
        <v>0</v>
      </c>
      <c r="AO79" s="106">
        <f t="shared" si="5"/>
        <v>0</v>
      </c>
      <c r="AP79" s="106">
        <f t="shared" si="6"/>
        <v>0</v>
      </c>
      <c r="AQ79" s="106"/>
      <c r="AR79" s="75"/>
      <c r="AS79" s="103">
        <f t="shared" si="7"/>
        <v>0</v>
      </c>
      <c r="AT79" s="104">
        <f t="shared" si="8"/>
        <v>0</v>
      </c>
      <c r="AU79" s="104" t="str">
        <f t="shared" si="9"/>
        <v/>
      </c>
    </row>
    <row r="80" spans="1:47" ht="12.95" customHeight="1" x14ac:dyDescent="0.2">
      <c r="A80" s="165"/>
      <c r="B80" s="166"/>
      <c r="C80" s="166"/>
      <c r="D80" s="166"/>
      <c r="E80" s="166"/>
      <c r="F80" s="166"/>
      <c r="G80" s="166"/>
      <c r="H80" s="166"/>
      <c r="I80" s="166"/>
      <c r="J80" s="167"/>
      <c r="K80" s="165"/>
      <c r="L80" s="166"/>
      <c r="M80" s="166"/>
      <c r="N80" s="166"/>
      <c r="O80" s="166"/>
      <c r="P80" s="166"/>
      <c r="Q80" s="167"/>
      <c r="R80" s="143"/>
      <c r="S80" s="144"/>
      <c r="T80" s="144"/>
      <c r="U80" s="145"/>
      <c r="V80" s="143"/>
      <c r="W80" s="144"/>
      <c r="X80" s="144"/>
      <c r="Y80" s="145"/>
      <c r="Z80" s="143"/>
      <c r="AA80" s="144"/>
      <c r="AB80" s="144"/>
      <c r="AC80" s="145"/>
      <c r="AD80" s="168" t="str">
        <f t="shared" si="1"/>
        <v/>
      </c>
      <c r="AE80" s="168"/>
      <c r="AF80" s="168"/>
      <c r="AG80" s="168"/>
      <c r="AH80" s="77" t="str">
        <f>IF(AO80=1,_vst!$D$4,"")</f>
        <v/>
      </c>
      <c r="AI80" s="57"/>
      <c r="AK80" s="106">
        <f t="shared" si="2"/>
        <v>0</v>
      </c>
      <c r="AL80" s="106">
        <f t="shared" si="3"/>
        <v>0</v>
      </c>
      <c r="AM80" s="106">
        <f t="shared" si="4"/>
        <v>0</v>
      </c>
      <c r="AN80" s="106">
        <f t="shared" si="10"/>
        <v>0</v>
      </c>
      <c r="AO80" s="106">
        <f t="shared" si="5"/>
        <v>0</v>
      </c>
      <c r="AP80" s="106">
        <f t="shared" si="6"/>
        <v>0</v>
      </c>
      <c r="AQ80" s="106"/>
      <c r="AR80" s="75"/>
      <c r="AS80" s="103">
        <f t="shared" si="7"/>
        <v>0</v>
      </c>
      <c r="AT80" s="104">
        <f t="shared" si="8"/>
        <v>0</v>
      </c>
      <c r="AU80" s="104" t="str">
        <f t="shared" si="9"/>
        <v/>
      </c>
    </row>
    <row r="81" spans="1:47" ht="12.95" customHeight="1" x14ac:dyDescent="0.2">
      <c r="A81" s="165"/>
      <c r="B81" s="166"/>
      <c r="C81" s="166"/>
      <c r="D81" s="166"/>
      <c r="E81" s="166"/>
      <c r="F81" s="166"/>
      <c r="G81" s="166"/>
      <c r="H81" s="166"/>
      <c r="I81" s="166"/>
      <c r="J81" s="167"/>
      <c r="K81" s="165"/>
      <c r="L81" s="166"/>
      <c r="M81" s="166"/>
      <c r="N81" s="166"/>
      <c r="O81" s="166"/>
      <c r="P81" s="166"/>
      <c r="Q81" s="167"/>
      <c r="R81" s="143"/>
      <c r="S81" s="144"/>
      <c r="T81" s="144"/>
      <c r="U81" s="145"/>
      <c r="V81" s="143"/>
      <c r="W81" s="144"/>
      <c r="X81" s="144"/>
      <c r="Y81" s="145"/>
      <c r="Z81" s="143"/>
      <c r="AA81" s="144"/>
      <c r="AB81" s="144"/>
      <c r="AC81" s="145"/>
      <c r="AD81" s="168" t="str">
        <f t="shared" si="1"/>
        <v/>
      </c>
      <c r="AE81" s="168"/>
      <c r="AF81" s="168"/>
      <c r="AG81" s="168"/>
      <c r="AH81" s="77" t="str">
        <f>IF(AO81=1,_vst!$D$4,"")</f>
        <v/>
      </c>
      <c r="AI81" s="57"/>
      <c r="AK81" s="106">
        <f t="shared" si="2"/>
        <v>0</v>
      </c>
      <c r="AL81" s="106">
        <f t="shared" si="3"/>
        <v>0</v>
      </c>
      <c r="AM81" s="106">
        <f t="shared" si="4"/>
        <v>0</v>
      </c>
      <c r="AN81" s="106">
        <f t="shared" si="10"/>
        <v>0</v>
      </c>
      <c r="AO81" s="106">
        <f t="shared" si="5"/>
        <v>0</v>
      </c>
      <c r="AP81" s="106">
        <f t="shared" si="6"/>
        <v>0</v>
      </c>
      <c r="AQ81" s="106"/>
      <c r="AR81" s="75"/>
      <c r="AS81" s="103">
        <f t="shared" si="7"/>
        <v>0</v>
      </c>
      <c r="AT81" s="104">
        <f t="shared" si="8"/>
        <v>0</v>
      </c>
      <c r="AU81" s="104" t="str">
        <f t="shared" si="9"/>
        <v/>
      </c>
    </row>
    <row r="82" spans="1:47" ht="12.95" customHeight="1" x14ac:dyDescent="0.2">
      <c r="A82" s="165"/>
      <c r="B82" s="166"/>
      <c r="C82" s="166"/>
      <c r="D82" s="166"/>
      <c r="E82" s="166"/>
      <c r="F82" s="166"/>
      <c r="G82" s="166"/>
      <c r="H82" s="166"/>
      <c r="I82" s="166"/>
      <c r="J82" s="167"/>
      <c r="K82" s="165"/>
      <c r="L82" s="166"/>
      <c r="M82" s="166"/>
      <c r="N82" s="166"/>
      <c r="O82" s="166"/>
      <c r="P82" s="166"/>
      <c r="Q82" s="167"/>
      <c r="R82" s="143"/>
      <c r="S82" s="144"/>
      <c r="T82" s="144"/>
      <c r="U82" s="145"/>
      <c r="V82" s="143"/>
      <c r="W82" s="144"/>
      <c r="X82" s="144"/>
      <c r="Y82" s="145"/>
      <c r="Z82" s="143"/>
      <c r="AA82" s="144"/>
      <c r="AB82" s="144"/>
      <c r="AC82" s="145"/>
      <c r="AD82" s="168" t="str">
        <f t="shared" si="1"/>
        <v/>
      </c>
      <c r="AE82" s="168"/>
      <c r="AF82" s="168"/>
      <c r="AG82" s="168"/>
      <c r="AH82" s="77" t="str">
        <f>IF(AO82=1,_vst!$D$4,"")</f>
        <v/>
      </c>
      <c r="AI82" s="57"/>
      <c r="AK82" s="106">
        <f t="shared" si="2"/>
        <v>0</v>
      </c>
      <c r="AL82" s="106">
        <f t="shared" si="3"/>
        <v>0</v>
      </c>
      <c r="AM82" s="106">
        <f t="shared" si="4"/>
        <v>0</v>
      </c>
      <c r="AN82" s="106">
        <f t="shared" si="10"/>
        <v>0</v>
      </c>
      <c r="AO82" s="106">
        <f t="shared" si="5"/>
        <v>0</v>
      </c>
      <c r="AP82" s="106">
        <f t="shared" si="6"/>
        <v>0</v>
      </c>
      <c r="AQ82" s="106"/>
      <c r="AR82" s="75"/>
      <c r="AS82" s="103">
        <f t="shared" si="7"/>
        <v>0</v>
      </c>
      <c r="AT82" s="104">
        <f t="shared" si="8"/>
        <v>0</v>
      </c>
      <c r="AU82" s="104" t="str">
        <f t="shared" si="9"/>
        <v/>
      </c>
    </row>
    <row r="83" spans="1:47" ht="12.95" customHeight="1" x14ac:dyDescent="0.2">
      <c r="A83" s="165"/>
      <c r="B83" s="166"/>
      <c r="C83" s="166"/>
      <c r="D83" s="166"/>
      <c r="E83" s="166"/>
      <c r="F83" s="166"/>
      <c r="G83" s="166"/>
      <c r="H83" s="166"/>
      <c r="I83" s="166"/>
      <c r="J83" s="167"/>
      <c r="K83" s="165"/>
      <c r="L83" s="166"/>
      <c r="M83" s="166"/>
      <c r="N83" s="166"/>
      <c r="O83" s="166"/>
      <c r="P83" s="166"/>
      <c r="Q83" s="167"/>
      <c r="R83" s="143"/>
      <c r="S83" s="144"/>
      <c r="T83" s="144"/>
      <c r="U83" s="145"/>
      <c r="V83" s="143"/>
      <c r="W83" s="144"/>
      <c r="X83" s="144"/>
      <c r="Y83" s="145"/>
      <c r="Z83" s="143"/>
      <c r="AA83" s="144"/>
      <c r="AB83" s="144"/>
      <c r="AC83" s="145"/>
      <c r="AD83" s="168" t="str">
        <f t="shared" ref="AD83" si="11">IF(R83="","",R83-V83-Z83)</f>
        <v/>
      </c>
      <c r="AE83" s="168"/>
      <c r="AF83" s="168"/>
      <c r="AG83" s="168"/>
      <c r="AH83" s="77" t="str">
        <f>IF(AO83=1,_vst!$D$4,"")</f>
        <v/>
      </c>
      <c r="AI83" s="57"/>
      <c r="AK83" s="106">
        <f t="shared" si="2"/>
        <v>0</v>
      </c>
      <c r="AL83" s="106">
        <f t="shared" si="3"/>
        <v>0</v>
      </c>
      <c r="AM83" s="106">
        <f t="shared" si="4"/>
        <v>0</v>
      </c>
      <c r="AN83" s="106">
        <f t="shared" si="10"/>
        <v>0</v>
      </c>
      <c r="AO83" s="106">
        <f t="shared" si="5"/>
        <v>0</v>
      </c>
      <c r="AP83" s="106">
        <f t="shared" si="6"/>
        <v>0</v>
      </c>
      <c r="AQ83" s="106"/>
      <c r="AR83" s="75"/>
      <c r="AS83" s="103">
        <f t="shared" si="7"/>
        <v>0</v>
      </c>
      <c r="AT83" s="104">
        <f t="shared" si="8"/>
        <v>0</v>
      </c>
      <c r="AU83" s="104" t="str">
        <f t="shared" si="9"/>
        <v/>
      </c>
    </row>
    <row r="84" spans="1:47" ht="12.95" customHeight="1" x14ac:dyDescent="0.2">
      <c r="A84" s="165"/>
      <c r="B84" s="166"/>
      <c r="C84" s="166"/>
      <c r="D84" s="166"/>
      <c r="E84" s="166"/>
      <c r="F84" s="166"/>
      <c r="G84" s="166"/>
      <c r="H84" s="166"/>
      <c r="I84" s="166"/>
      <c r="J84" s="167"/>
      <c r="K84" s="165"/>
      <c r="L84" s="166"/>
      <c r="M84" s="166"/>
      <c r="N84" s="166"/>
      <c r="O84" s="166"/>
      <c r="P84" s="166"/>
      <c r="Q84" s="167"/>
      <c r="R84" s="143"/>
      <c r="S84" s="144"/>
      <c r="T84" s="144"/>
      <c r="U84" s="145"/>
      <c r="V84" s="143"/>
      <c r="W84" s="144"/>
      <c r="X84" s="144"/>
      <c r="Y84" s="145"/>
      <c r="Z84" s="143"/>
      <c r="AA84" s="144"/>
      <c r="AB84" s="144"/>
      <c r="AC84" s="145"/>
      <c r="AD84" s="168" t="str">
        <f t="shared" si="1"/>
        <v/>
      </c>
      <c r="AE84" s="168"/>
      <c r="AF84" s="168"/>
      <c r="AG84" s="168"/>
      <c r="AH84" s="77" t="str">
        <f>IF(AO84=1,_vst!$D$4,"")</f>
        <v/>
      </c>
      <c r="AI84" s="57"/>
      <c r="AK84" s="106">
        <f t="shared" si="2"/>
        <v>0</v>
      </c>
      <c r="AL84" s="106">
        <f t="shared" si="3"/>
        <v>0</v>
      </c>
      <c r="AM84" s="106">
        <f t="shared" si="4"/>
        <v>0</v>
      </c>
      <c r="AN84" s="106">
        <f t="shared" si="10"/>
        <v>0</v>
      </c>
      <c r="AO84" s="106">
        <f t="shared" si="5"/>
        <v>0</v>
      </c>
      <c r="AP84" s="106">
        <f t="shared" si="6"/>
        <v>0</v>
      </c>
      <c r="AQ84" s="106"/>
      <c r="AR84" s="75"/>
      <c r="AS84" s="103">
        <f t="shared" si="7"/>
        <v>0</v>
      </c>
      <c r="AT84" s="104">
        <f t="shared" si="8"/>
        <v>0</v>
      </c>
      <c r="AU84" s="104" t="str">
        <f t="shared" si="9"/>
        <v/>
      </c>
    </row>
    <row r="85" spans="1:47" ht="12.95" customHeight="1" x14ac:dyDescent="0.2">
      <c r="A85" s="165"/>
      <c r="B85" s="166"/>
      <c r="C85" s="166"/>
      <c r="D85" s="166"/>
      <c r="E85" s="166"/>
      <c r="F85" s="166"/>
      <c r="G85" s="166"/>
      <c r="H85" s="166"/>
      <c r="I85" s="166"/>
      <c r="J85" s="167"/>
      <c r="K85" s="165"/>
      <c r="L85" s="166"/>
      <c r="M85" s="166"/>
      <c r="N85" s="166"/>
      <c r="O85" s="166"/>
      <c r="P85" s="166"/>
      <c r="Q85" s="167"/>
      <c r="R85" s="143"/>
      <c r="S85" s="144"/>
      <c r="T85" s="144"/>
      <c r="U85" s="145"/>
      <c r="V85" s="143"/>
      <c r="W85" s="144"/>
      <c r="X85" s="144"/>
      <c r="Y85" s="145"/>
      <c r="Z85" s="143"/>
      <c r="AA85" s="144"/>
      <c r="AB85" s="144"/>
      <c r="AC85" s="145"/>
      <c r="AD85" s="168" t="str">
        <f t="shared" si="1"/>
        <v/>
      </c>
      <c r="AE85" s="168"/>
      <c r="AF85" s="168"/>
      <c r="AG85" s="168"/>
      <c r="AH85" s="77" t="str">
        <f>IF(AO85=1,_vst!$D$4,"")</f>
        <v/>
      </c>
      <c r="AI85" s="57"/>
      <c r="AK85" s="106">
        <f t="shared" si="2"/>
        <v>0</v>
      </c>
      <c r="AL85" s="106">
        <f t="shared" si="3"/>
        <v>0</v>
      </c>
      <c r="AM85" s="106">
        <f t="shared" si="4"/>
        <v>0</v>
      </c>
      <c r="AN85" s="106">
        <f t="shared" si="10"/>
        <v>0</v>
      </c>
      <c r="AO85" s="106">
        <f t="shared" si="5"/>
        <v>0</v>
      </c>
      <c r="AP85" s="106">
        <f t="shared" si="6"/>
        <v>0</v>
      </c>
      <c r="AQ85" s="106"/>
      <c r="AR85" s="75"/>
      <c r="AS85" s="103">
        <f t="shared" si="7"/>
        <v>0</v>
      </c>
      <c r="AT85" s="104">
        <f t="shared" si="8"/>
        <v>0</v>
      </c>
      <c r="AU85" s="104" t="str">
        <f t="shared" si="9"/>
        <v/>
      </c>
    </row>
    <row r="86" spans="1:47" ht="12.95" customHeight="1" x14ac:dyDescent="0.2">
      <c r="A86" s="165"/>
      <c r="B86" s="166"/>
      <c r="C86" s="166"/>
      <c r="D86" s="166"/>
      <c r="E86" s="166"/>
      <c r="F86" s="166"/>
      <c r="G86" s="166"/>
      <c r="H86" s="166"/>
      <c r="I86" s="166"/>
      <c r="J86" s="167"/>
      <c r="K86" s="165"/>
      <c r="L86" s="166"/>
      <c r="M86" s="166"/>
      <c r="N86" s="166"/>
      <c r="O86" s="166"/>
      <c r="P86" s="166"/>
      <c r="Q86" s="167"/>
      <c r="R86" s="143"/>
      <c r="S86" s="144"/>
      <c r="T86" s="144"/>
      <c r="U86" s="145"/>
      <c r="V86" s="143"/>
      <c r="W86" s="144"/>
      <c r="X86" s="144"/>
      <c r="Y86" s="145"/>
      <c r="Z86" s="143"/>
      <c r="AA86" s="144"/>
      <c r="AB86" s="144"/>
      <c r="AC86" s="145"/>
      <c r="AD86" s="168" t="str">
        <f t="shared" si="1"/>
        <v/>
      </c>
      <c r="AE86" s="168"/>
      <c r="AF86" s="168"/>
      <c r="AG86" s="168"/>
      <c r="AH86" s="77" t="str">
        <f>IF(AO86=1,_vst!$D$4,"")</f>
        <v/>
      </c>
      <c r="AI86" s="57"/>
      <c r="AK86" s="106">
        <f t="shared" si="2"/>
        <v>0</v>
      </c>
      <c r="AL86" s="106">
        <f t="shared" si="3"/>
        <v>0</v>
      </c>
      <c r="AM86" s="106">
        <f t="shared" si="4"/>
        <v>0</v>
      </c>
      <c r="AN86" s="106">
        <f t="shared" si="10"/>
        <v>0</v>
      </c>
      <c r="AO86" s="106">
        <f t="shared" si="5"/>
        <v>0</v>
      </c>
      <c r="AP86" s="106">
        <f t="shared" si="6"/>
        <v>0</v>
      </c>
      <c r="AQ86" s="106"/>
      <c r="AR86" s="75"/>
      <c r="AS86" s="103">
        <f t="shared" si="7"/>
        <v>0</v>
      </c>
      <c r="AT86" s="104">
        <f t="shared" si="8"/>
        <v>0</v>
      </c>
      <c r="AU86" s="104" t="str">
        <f t="shared" si="9"/>
        <v/>
      </c>
    </row>
    <row r="87" spans="1:47" ht="13.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9"/>
      <c r="S87" s="59"/>
      <c r="T87" s="59"/>
      <c r="U87" s="59"/>
      <c r="V87" s="315">
        <f>SUM(V74:Y86)</f>
        <v>0</v>
      </c>
      <c r="W87" s="315"/>
      <c r="X87" s="315"/>
      <c r="Y87" s="315"/>
      <c r="Z87" s="315">
        <f>SUM(Z74:AC86)</f>
        <v>0</v>
      </c>
      <c r="AA87" s="315"/>
      <c r="AB87" s="315"/>
      <c r="AC87" s="315"/>
      <c r="AD87" s="315">
        <f>SUM(AD74:AG86)</f>
        <v>0</v>
      </c>
      <c r="AE87" s="315"/>
      <c r="AF87" s="315"/>
      <c r="AG87" s="315"/>
      <c r="AH87" s="77" t="str">
        <f>IF(AM87=1,_vst!D13,"")</f>
        <v/>
      </c>
      <c r="AI87" s="57"/>
      <c r="AM87" s="120">
        <f>IF(AND(V87&lt;&gt;0,OR(V87&lt;_vst!E3,V87&gt;_vst!F3)),1,0)</f>
        <v>0</v>
      </c>
      <c r="AN87" s="122" t="s">
        <v>138</v>
      </c>
      <c r="AS87" s="103">
        <f>K93</f>
        <v>0</v>
      </c>
      <c r="AT87" s="104">
        <f>V93</f>
        <v>0</v>
      </c>
      <c r="AU87" s="104" t="str">
        <f>Z93</f>
        <v/>
      </c>
    </row>
    <row r="88" spans="1:47" ht="13.5" customHeight="1" x14ac:dyDescent="0.2">
      <c r="A88" s="19"/>
      <c r="O88" s="57"/>
      <c r="AC88" s="38"/>
      <c r="AD88" s="60"/>
      <c r="AE88" s="60"/>
      <c r="AF88" s="60"/>
      <c r="AG88" s="60"/>
      <c r="AS88" s="103">
        <f t="shared" ref="AS88:AS100" si="12">K94</f>
        <v>0</v>
      </c>
      <c r="AT88" s="104">
        <f t="shared" ref="AT88:AT100" si="13">V94</f>
        <v>0</v>
      </c>
      <c r="AU88" s="104" t="str">
        <f t="shared" ref="AU88:AU100" si="14">Z94</f>
        <v/>
      </c>
    </row>
    <row r="89" spans="1:47" s="25" customFormat="1" ht="12" customHeight="1" x14ac:dyDescent="0.2">
      <c r="A89" s="135" t="s">
        <v>152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S89" s="136">
        <f t="shared" si="12"/>
        <v>0</v>
      </c>
      <c r="AT89" s="137">
        <f t="shared" si="13"/>
        <v>0</v>
      </c>
      <c r="AU89" s="137" t="str">
        <f t="shared" si="14"/>
        <v/>
      </c>
    </row>
    <row r="90" spans="1:47" ht="5.0999999999999996" customHeight="1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S90" s="103">
        <f t="shared" si="12"/>
        <v>0</v>
      </c>
      <c r="AT90" s="104">
        <f t="shared" si="13"/>
        <v>0</v>
      </c>
      <c r="AU90" s="104" t="str">
        <f t="shared" si="14"/>
        <v/>
      </c>
    </row>
    <row r="91" spans="1:47" ht="12" x14ac:dyDescent="0.2">
      <c r="A91" s="270" t="s">
        <v>48</v>
      </c>
      <c r="B91" s="271"/>
      <c r="C91" s="271"/>
      <c r="D91" s="271"/>
      <c r="E91" s="271"/>
      <c r="F91" s="271"/>
      <c r="G91" s="271"/>
      <c r="H91" s="271"/>
      <c r="I91" s="271"/>
      <c r="J91" s="272"/>
      <c r="K91" s="270" t="s">
        <v>53</v>
      </c>
      <c r="L91" s="271"/>
      <c r="M91" s="271"/>
      <c r="N91" s="271"/>
      <c r="O91" s="271"/>
      <c r="P91" s="271"/>
      <c r="Q91" s="272"/>
      <c r="R91" s="270" t="s">
        <v>69</v>
      </c>
      <c r="S91" s="271"/>
      <c r="T91" s="271"/>
      <c r="U91" s="272"/>
      <c r="V91" s="268" t="s">
        <v>50</v>
      </c>
      <c r="W91" s="276"/>
      <c r="X91" s="276"/>
      <c r="Y91" s="276"/>
      <c r="Z91" s="276"/>
      <c r="AA91" s="276"/>
      <c r="AB91" s="276"/>
      <c r="AC91" s="277"/>
      <c r="AD91" s="96"/>
      <c r="AE91" s="96"/>
      <c r="AF91" s="96"/>
      <c r="AG91" s="96"/>
      <c r="AH91" s="96"/>
      <c r="AI91" s="96"/>
      <c r="AS91" s="103">
        <f t="shared" si="12"/>
        <v>0</v>
      </c>
      <c r="AT91" s="104">
        <f t="shared" si="13"/>
        <v>0</v>
      </c>
      <c r="AU91" s="104" t="str">
        <f t="shared" si="14"/>
        <v/>
      </c>
    </row>
    <row r="92" spans="1:47" ht="24.75" customHeight="1" x14ac:dyDescent="0.2">
      <c r="A92" s="273"/>
      <c r="B92" s="274"/>
      <c r="C92" s="274"/>
      <c r="D92" s="274"/>
      <c r="E92" s="274"/>
      <c r="F92" s="274"/>
      <c r="G92" s="274"/>
      <c r="H92" s="274"/>
      <c r="I92" s="274"/>
      <c r="J92" s="275"/>
      <c r="K92" s="273"/>
      <c r="L92" s="274"/>
      <c r="M92" s="274"/>
      <c r="N92" s="274"/>
      <c r="O92" s="274"/>
      <c r="P92" s="274"/>
      <c r="Q92" s="275"/>
      <c r="R92" s="273"/>
      <c r="S92" s="274"/>
      <c r="T92" s="274"/>
      <c r="U92" s="275"/>
      <c r="V92" s="268" t="s">
        <v>66</v>
      </c>
      <c r="W92" s="276"/>
      <c r="X92" s="276"/>
      <c r="Y92" s="277"/>
      <c r="Z92" s="268" t="s">
        <v>67</v>
      </c>
      <c r="AA92" s="276"/>
      <c r="AB92" s="276"/>
      <c r="AC92" s="277"/>
      <c r="AD92" s="96"/>
      <c r="AE92" s="96"/>
      <c r="AF92" s="96"/>
      <c r="AG92" s="96"/>
      <c r="AH92" s="96"/>
      <c r="AI92" s="96"/>
      <c r="AK92" s="105" t="s">
        <v>89</v>
      </c>
      <c r="AL92" s="105" t="s">
        <v>88</v>
      </c>
      <c r="AM92" s="105" t="s">
        <v>86</v>
      </c>
      <c r="AN92" s="102" t="s">
        <v>87</v>
      </c>
      <c r="AO92" s="102" t="s">
        <v>85</v>
      </c>
      <c r="AP92" s="102" t="s">
        <v>118</v>
      </c>
      <c r="AQ92" s="102" t="s">
        <v>90</v>
      </c>
      <c r="AR92" s="76"/>
      <c r="AS92" s="103">
        <f t="shared" si="12"/>
        <v>0</v>
      </c>
      <c r="AT92" s="104">
        <f t="shared" si="13"/>
        <v>0</v>
      </c>
      <c r="AU92" s="104" t="str">
        <f t="shared" si="14"/>
        <v/>
      </c>
    </row>
    <row r="93" spans="1:47" ht="12.95" customHeight="1" x14ac:dyDescent="0.2">
      <c r="A93" s="165"/>
      <c r="B93" s="166"/>
      <c r="C93" s="166"/>
      <c r="D93" s="166"/>
      <c r="E93" s="166"/>
      <c r="F93" s="166"/>
      <c r="G93" s="166"/>
      <c r="H93" s="166"/>
      <c r="I93" s="166"/>
      <c r="J93" s="167"/>
      <c r="K93" s="142"/>
      <c r="L93" s="142"/>
      <c r="M93" s="142"/>
      <c r="N93" s="142"/>
      <c r="O93" s="142"/>
      <c r="P93" s="142"/>
      <c r="Q93" s="142"/>
      <c r="R93" s="143"/>
      <c r="S93" s="144"/>
      <c r="T93" s="144"/>
      <c r="U93" s="145"/>
      <c r="V93" s="143"/>
      <c r="W93" s="144"/>
      <c r="X93" s="144"/>
      <c r="Y93" s="145"/>
      <c r="Z93" s="139" t="str">
        <f>IF(R93="","",R93-V93)</f>
        <v/>
      </c>
      <c r="AA93" s="140"/>
      <c r="AB93" s="140"/>
      <c r="AC93" s="141"/>
      <c r="AD93" s="77" t="str">
        <f>IF(AO93=1,_vst!$D$5,"")</f>
        <v/>
      </c>
      <c r="AE93" s="96"/>
      <c r="AF93" s="96"/>
      <c r="AG93" s="96"/>
      <c r="AH93" s="96"/>
      <c r="AI93" s="96"/>
      <c r="AK93" s="106">
        <f>IF(A93&lt;&gt;"",1,0)</f>
        <v>0</v>
      </c>
      <c r="AL93" s="106">
        <f>IF(K93&lt;&gt;"",1,0)</f>
        <v>0</v>
      </c>
      <c r="AM93" s="106">
        <f>IF(R93&lt;&gt;"",1,0)</f>
        <v>0</v>
      </c>
      <c r="AN93" s="106">
        <f>IF(AND(AK93+AL93+AM93&gt;0,AK93+AL93+AM93&lt;3),1,0)</f>
        <v>0</v>
      </c>
      <c r="AO93" s="106">
        <f>IF(V93&gt;R93,1,0)</f>
        <v>0</v>
      </c>
      <c r="AP93" s="106">
        <f t="shared" ref="AP93:AP106" si="15">IF(OR(AN93=1,AO93=1),1,0)</f>
        <v>0</v>
      </c>
      <c r="AQ93" s="106">
        <f>IF(SUM(AN93:AO106)=0,0,1)</f>
        <v>0</v>
      </c>
      <c r="AR93" s="92"/>
      <c r="AS93" s="103">
        <f t="shared" si="12"/>
        <v>0</v>
      </c>
      <c r="AT93" s="104">
        <f t="shared" si="13"/>
        <v>0</v>
      </c>
      <c r="AU93" s="104" t="str">
        <f t="shared" si="14"/>
        <v/>
      </c>
    </row>
    <row r="94" spans="1:47" ht="12.95" customHeight="1" x14ac:dyDescent="0.2">
      <c r="A94" s="165"/>
      <c r="B94" s="166"/>
      <c r="C94" s="166"/>
      <c r="D94" s="166"/>
      <c r="E94" s="166"/>
      <c r="F94" s="166"/>
      <c r="G94" s="166"/>
      <c r="H94" s="166"/>
      <c r="I94" s="166"/>
      <c r="J94" s="167"/>
      <c r="K94" s="142"/>
      <c r="L94" s="142"/>
      <c r="M94" s="142"/>
      <c r="N94" s="142"/>
      <c r="O94" s="142"/>
      <c r="P94" s="142"/>
      <c r="Q94" s="142"/>
      <c r="R94" s="143"/>
      <c r="S94" s="144"/>
      <c r="T94" s="144"/>
      <c r="U94" s="145"/>
      <c r="V94" s="143"/>
      <c r="W94" s="144"/>
      <c r="X94" s="144"/>
      <c r="Y94" s="145"/>
      <c r="Z94" s="139" t="str">
        <f t="shared" ref="Z94:Z106" si="16">IF(R94="","",R94-V94)</f>
        <v/>
      </c>
      <c r="AA94" s="140"/>
      <c r="AB94" s="140"/>
      <c r="AC94" s="141"/>
      <c r="AD94" s="77" t="str">
        <f>IF(AO94=1,_vst!$D$5,"")</f>
        <v/>
      </c>
      <c r="AE94" s="96"/>
      <c r="AF94" s="96"/>
      <c r="AG94" s="96"/>
      <c r="AH94" s="96"/>
      <c r="AI94" s="96"/>
      <c r="AK94" s="106">
        <f t="shared" ref="AK94:AK105" si="17">IF(A94&lt;&gt;"",1,0)</f>
        <v>0</v>
      </c>
      <c r="AL94" s="106">
        <f t="shared" ref="AL94:AL105" si="18">IF(K94&lt;&gt;"",1,0)</f>
        <v>0</v>
      </c>
      <c r="AM94" s="106">
        <f t="shared" ref="AM94:AM105" si="19">IF(R94&lt;&gt;"",1,0)</f>
        <v>0</v>
      </c>
      <c r="AN94" s="106">
        <f t="shared" ref="AN94:AN106" si="20">IF(AND(AK94+AL94+AM94&gt;0,AK94+AL94+AM94&lt;3),1,0)</f>
        <v>0</v>
      </c>
      <c r="AO94" s="106">
        <f t="shared" ref="AO94:AO106" si="21">IF(V94&gt;R94,1,0)</f>
        <v>0</v>
      </c>
      <c r="AP94" s="106">
        <f t="shared" si="15"/>
        <v>0</v>
      </c>
      <c r="AQ94" s="103"/>
      <c r="AR94" s="92"/>
      <c r="AS94" s="103">
        <f t="shared" si="12"/>
        <v>0</v>
      </c>
      <c r="AT94" s="104">
        <f t="shared" si="13"/>
        <v>0</v>
      </c>
      <c r="AU94" s="104" t="str">
        <f t="shared" si="14"/>
        <v/>
      </c>
    </row>
    <row r="95" spans="1:47" ht="12.95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6"/>
      <c r="J95" s="167"/>
      <c r="K95" s="142"/>
      <c r="L95" s="142"/>
      <c r="M95" s="142"/>
      <c r="N95" s="142"/>
      <c r="O95" s="142"/>
      <c r="P95" s="142"/>
      <c r="Q95" s="142"/>
      <c r="R95" s="143"/>
      <c r="S95" s="144"/>
      <c r="T95" s="144"/>
      <c r="U95" s="145"/>
      <c r="V95" s="143"/>
      <c r="W95" s="144"/>
      <c r="X95" s="144"/>
      <c r="Y95" s="145"/>
      <c r="Z95" s="139" t="str">
        <f t="shared" si="16"/>
        <v/>
      </c>
      <c r="AA95" s="140"/>
      <c r="AB95" s="140"/>
      <c r="AC95" s="141"/>
      <c r="AD95" s="77" t="str">
        <f>IF(AO95=1,_vst!$D$5,"")</f>
        <v/>
      </c>
      <c r="AE95" s="96"/>
      <c r="AF95" s="96"/>
      <c r="AG95" s="96"/>
      <c r="AH95" s="96"/>
      <c r="AI95" s="96"/>
      <c r="AK95" s="106">
        <f t="shared" si="17"/>
        <v>0</v>
      </c>
      <c r="AL95" s="106">
        <f t="shared" si="18"/>
        <v>0</v>
      </c>
      <c r="AM95" s="106">
        <f t="shared" si="19"/>
        <v>0</v>
      </c>
      <c r="AN95" s="106">
        <f t="shared" si="20"/>
        <v>0</v>
      </c>
      <c r="AO95" s="106">
        <f t="shared" si="21"/>
        <v>0</v>
      </c>
      <c r="AP95" s="106">
        <f t="shared" si="15"/>
        <v>0</v>
      </c>
      <c r="AQ95" s="103"/>
      <c r="AR95" s="92"/>
      <c r="AS95" s="103">
        <f t="shared" si="12"/>
        <v>0</v>
      </c>
      <c r="AT95" s="104">
        <f t="shared" si="13"/>
        <v>0</v>
      </c>
      <c r="AU95" s="104" t="str">
        <f t="shared" si="14"/>
        <v/>
      </c>
    </row>
    <row r="96" spans="1:47" ht="12.95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7"/>
      <c r="K96" s="142"/>
      <c r="L96" s="142"/>
      <c r="M96" s="142"/>
      <c r="N96" s="142"/>
      <c r="O96" s="142"/>
      <c r="P96" s="142"/>
      <c r="Q96" s="142"/>
      <c r="R96" s="143"/>
      <c r="S96" s="144"/>
      <c r="T96" s="144"/>
      <c r="U96" s="145"/>
      <c r="V96" s="143"/>
      <c r="W96" s="144"/>
      <c r="X96" s="144"/>
      <c r="Y96" s="145"/>
      <c r="Z96" s="139" t="str">
        <f t="shared" si="16"/>
        <v/>
      </c>
      <c r="AA96" s="140"/>
      <c r="AB96" s="140"/>
      <c r="AC96" s="141"/>
      <c r="AD96" s="77" t="str">
        <f>IF(AO96=1,_vst!$D$5,"")</f>
        <v/>
      </c>
      <c r="AE96" s="96"/>
      <c r="AF96" s="96"/>
      <c r="AG96" s="96"/>
      <c r="AH96" s="96"/>
      <c r="AI96" s="96"/>
      <c r="AK96" s="106">
        <f t="shared" si="17"/>
        <v>0</v>
      </c>
      <c r="AL96" s="106">
        <f t="shared" si="18"/>
        <v>0</v>
      </c>
      <c r="AM96" s="106">
        <f t="shared" si="19"/>
        <v>0</v>
      </c>
      <c r="AN96" s="106">
        <f t="shared" si="20"/>
        <v>0</v>
      </c>
      <c r="AO96" s="106">
        <f t="shared" si="21"/>
        <v>0</v>
      </c>
      <c r="AP96" s="106">
        <f t="shared" si="15"/>
        <v>0</v>
      </c>
      <c r="AQ96" s="103"/>
      <c r="AR96" s="92"/>
      <c r="AS96" s="103">
        <f t="shared" si="12"/>
        <v>0</v>
      </c>
      <c r="AT96" s="104">
        <f t="shared" si="13"/>
        <v>0</v>
      </c>
      <c r="AU96" s="104" t="str">
        <f t="shared" si="14"/>
        <v/>
      </c>
    </row>
    <row r="97" spans="1:47" ht="12.95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7"/>
      <c r="K97" s="142"/>
      <c r="L97" s="142"/>
      <c r="M97" s="142"/>
      <c r="N97" s="142"/>
      <c r="O97" s="142"/>
      <c r="P97" s="142"/>
      <c r="Q97" s="142"/>
      <c r="R97" s="143"/>
      <c r="S97" s="144"/>
      <c r="T97" s="144"/>
      <c r="U97" s="145"/>
      <c r="V97" s="143"/>
      <c r="W97" s="144"/>
      <c r="X97" s="144"/>
      <c r="Y97" s="145"/>
      <c r="Z97" s="139" t="str">
        <f t="shared" si="16"/>
        <v/>
      </c>
      <c r="AA97" s="140"/>
      <c r="AB97" s="140"/>
      <c r="AC97" s="141"/>
      <c r="AD97" s="77" t="str">
        <f>IF(AO97=1,_vst!$D$5,"")</f>
        <v/>
      </c>
      <c r="AE97" s="96"/>
      <c r="AF97" s="96"/>
      <c r="AG97" s="96"/>
      <c r="AH97" s="96"/>
      <c r="AI97" s="96"/>
      <c r="AK97" s="106">
        <f t="shared" si="17"/>
        <v>0</v>
      </c>
      <c r="AL97" s="106">
        <f t="shared" si="18"/>
        <v>0</v>
      </c>
      <c r="AM97" s="106">
        <f t="shared" si="19"/>
        <v>0</v>
      </c>
      <c r="AN97" s="106">
        <f t="shared" si="20"/>
        <v>0</v>
      </c>
      <c r="AO97" s="106">
        <f t="shared" si="21"/>
        <v>0</v>
      </c>
      <c r="AP97" s="106">
        <f t="shared" si="15"/>
        <v>0</v>
      </c>
      <c r="AQ97" s="103"/>
      <c r="AR97" s="92"/>
      <c r="AS97" s="103">
        <f t="shared" si="12"/>
        <v>0</v>
      </c>
      <c r="AT97" s="104">
        <f t="shared" si="13"/>
        <v>0</v>
      </c>
      <c r="AU97" s="104" t="str">
        <f t="shared" si="14"/>
        <v/>
      </c>
    </row>
    <row r="98" spans="1:47" ht="12.95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7"/>
      <c r="K98" s="142"/>
      <c r="L98" s="142"/>
      <c r="M98" s="142"/>
      <c r="N98" s="142"/>
      <c r="O98" s="142"/>
      <c r="P98" s="142"/>
      <c r="Q98" s="142"/>
      <c r="R98" s="143"/>
      <c r="S98" s="144"/>
      <c r="T98" s="144"/>
      <c r="U98" s="145"/>
      <c r="V98" s="143"/>
      <c r="W98" s="144"/>
      <c r="X98" s="144"/>
      <c r="Y98" s="145"/>
      <c r="Z98" s="139" t="str">
        <f t="shared" si="16"/>
        <v/>
      </c>
      <c r="AA98" s="140"/>
      <c r="AB98" s="140"/>
      <c r="AC98" s="141"/>
      <c r="AD98" s="77" t="str">
        <f>IF(AO98=1,_vst!$D$5,"")</f>
        <v/>
      </c>
      <c r="AE98" s="96"/>
      <c r="AF98" s="96"/>
      <c r="AG98" s="96"/>
      <c r="AH98" s="96"/>
      <c r="AI98" s="96"/>
      <c r="AK98" s="106">
        <f t="shared" si="17"/>
        <v>0</v>
      </c>
      <c r="AL98" s="106">
        <f t="shared" si="18"/>
        <v>0</v>
      </c>
      <c r="AM98" s="106">
        <f t="shared" si="19"/>
        <v>0</v>
      </c>
      <c r="AN98" s="106">
        <f t="shared" si="20"/>
        <v>0</v>
      </c>
      <c r="AO98" s="106">
        <f t="shared" si="21"/>
        <v>0</v>
      </c>
      <c r="AP98" s="106">
        <f t="shared" si="15"/>
        <v>0</v>
      </c>
      <c r="AQ98" s="103"/>
      <c r="AR98" s="92"/>
      <c r="AS98" s="103">
        <f t="shared" si="12"/>
        <v>0</v>
      </c>
      <c r="AT98" s="104">
        <f t="shared" si="13"/>
        <v>0</v>
      </c>
      <c r="AU98" s="104" t="str">
        <f t="shared" si="14"/>
        <v/>
      </c>
    </row>
    <row r="99" spans="1:47" ht="12.95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7"/>
      <c r="K99" s="142"/>
      <c r="L99" s="142"/>
      <c r="M99" s="142"/>
      <c r="N99" s="142"/>
      <c r="O99" s="142"/>
      <c r="P99" s="142"/>
      <c r="Q99" s="142"/>
      <c r="R99" s="143"/>
      <c r="S99" s="144"/>
      <c r="T99" s="144"/>
      <c r="U99" s="145"/>
      <c r="V99" s="143"/>
      <c r="W99" s="144"/>
      <c r="X99" s="144"/>
      <c r="Y99" s="145"/>
      <c r="Z99" s="139" t="str">
        <f t="shared" si="16"/>
        <v/>
      </c>
      <c r="AA99" s="140"/>
      <c r="AB99" s="140"/>
      <c r="AC99" s="141"/>
      <c r="AD99" s="77" t="str">
        <f>IF(AO99=1,_vst!$D$5,"")</f>
        <v/>
      </c>
      <c r="AE99" s="96"/>
      <c r="AF99" s="96"/>
      <c r="AG99" s="96"/>
      <c r="AH99" s="96"/>
      <c r="AI99" s="96"/>
      <c r="AK99" s="106">
        <f t="shared" si="17"/>
        <v>0</v>
      </c>
      <c r="AL99" s="106">
        <f t="shared" si="18"/>
        <v>0</v>
      </c>
      <c r="AM99" s="106">
        <f t="shared" si="19"/>
        <v>0</v>
      </c>
      <c r="AN99" s="106">
        <f t="shared" si="20"/>
        <v>0</v>
      </c>
      <c r="AO99" s="106">
        <f t="shared" si="21"/>
        <v>0</v>
      </c>
      <c r="AP99" s="106">
        <f t="shared" si="15"/>
        <v>0</v>
      </c>
      <c r="AQ99" s="103"/>
      <c r="AR99" s="92"/>
      <c r="AS99" s="103">
        <f t="shared" si="12"/>
        <v>0</v>
      </c>
      <c r="AT99" s="104">
        <f t="shared" si="13"/>
        <v>0</v>
      </c>
      <c r="AU99" s="104" t="str">
        <f t="shared" si="14"/>
        <v/>
      </c>
    </row>
    <row r="100" spans="1:47" ht="12.95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7"/>
      <c r="K100" s="142"/>
      <c r="L100" s="142"/>
      <c r="M100" s="142"/>
      <c r="N100" s="142"/>
      <c r="O100" s="142"/>
      <c r="P100" s="142"/>
      <c r="Q100" s="142"/>
      <c r="R100" s="143"/>
      <c r="S100" s="144"/>
      <c r="T100" s="144"/>
      <c r="U100" s="145"/>
      <c r="V100" s="143"/>
      <c r="W100" s="144"/>
      <c r="X100" s="144"/>
      <c r="Y100" s="145"/>
      <c r="Z100" s="139" t="str">
        <f t="shared" si="16"/>
        <v/>
      </c>
      <c r="AA100" s="140"/>
      <c r="AB100" s="140"/>
      <c r="AC100" s="141"/>
      <c r="AD100" s="77" t="str">
        <f>IF(AO100=1,_vst!$D$5,"")</f>
        <v/>
      </c>
      <c r="AE100" s="96"/>
      <c r="AF100" s="96"/>
      <c r="AG100" s="96"/>
      <c r="AH100" s="96"/>
      <c r="AI100" s="96"/>
      <c r="AK100" s="106">
        <f t="shared" si="17"/>
        <v>0</v>
      </c>
      <c r="AL100" s="106">
        <f t="shared" si="18"/>
        <v>0</v>
      </c>
      <c r="AM100" s="106">
        <f t="shared" si="19"/>
        <v>0</v>
      </c>
      <c r="AN100" s="106">
        <f t="shared" si="20"/>
        <v>0</v>
      </c>
      <c r="AO100" s="106">
        <f t="shared" si="21"/>
        <v>0</v>
      </c>
      <c r="AP100" s="106">
        <f t="shared" si="15"/>
        <v>0</v>
      </c>
      <c r="AQ100" s="103"/>
      <c r="AR100" s="92"/>
      <c r="AS100" s="103">
        <f t="shared" si="12"/>
        <v>0</v>
      </c>
      <c r="AT100" s="104">
        <f t="shared" si="13"/>
        <v>0</v>
      </c>
      <c r="AU100" s="104" t="str">
        <f t="shared" si="14"/>
        <v/>
      </c>
    </row>
    <row r="101" spans="1:47" ht="12.95" customHeight="1" x14ac:dyDescent="0.2">
      <c r="A101" s="165"/>
      <c r="B101" s="166"/>
      <c r="C101" s="166"/>
      <c r="D101" s="166"/>
      <c r="E101" s="166"/>
      <c r="F101" s="166"/>
      <c r="G101" s="166"/>
      <c r="H101" s="166"/>
      <c r="I101" s="166"/>
      <c r="J101" s="167"/>
      <c r="K101" s="142"/>
      <c r="L101" s="142"/>
      <c r="M101" s="142"/>
      <c r="N101" s="142"/>
      <c r="O101" s="142"/>
      <c r="P101" s="142"/>
      <c r="Q101" s="142"/>
      <c r="R101" s="143"/>
      <c r="S101" s="144"/>
      <c r="T101" s="144"/>
      <c r="U101" s="145"/>
      <c r="V101" s="143"/>
      <c r="W101" s="144"/>
      <c r="X101" s="144"/>
      <c r="Y101" s="145"/>
      <c r="Z101" s="139" t="str">
        <f t="shared" si="16"/>
        <v/>
      </c>
      <c r="AA101" s="140"/>
      <c r="AB101" s="140"/>
      <c r="AC101" s="141"/>
      <c r="AD101" s="77" t="str">
        <f>IF(AO101=1,_vst!$D$5,"")</f>
        <v/>
      </c>
      <c r="AE101" s="96"/>
      <c r="AF101" s="96"/>
      <c r="AG101" s="96"/>
      <c r="AH101" s="96"/>
      <c r="AI101" s="96"/>
      <c r="AK101" s="106">
        <f t="shared" si="17"/>
        <v>0</v>
      </c>
      <c r="AL101" s="106">
        <f t="shared" si="18"/>
        <v>0</v>
      </c>
      <c r="AM101" s="106">
        <f t="shared" si="19"/>
        <v>0</v>
      </c>
      <c r="AN101" s="106">
        <f t="shared" si="20"/>
        <v>0</v>
      </c>
      <c r="AO101" s="106">
        <f t="shared" si="21"/>
        <v>0</v>
      </c>
      <c r="AP101" s="106">
        <f t="shared" si="15"/>
        <v>0</v>
      </c>
      <c r="AQ101" s="103"/>
      <c r="AR101" s="92"/>
      <c r="AT101" s="78"/>
    </row>
    <row r="102" spans="1:47" ht="12.95" customHeight="1" x14ac:dyDescent="0.2">
      <c r="A102" s="165"/>
      <c r="B102" s="166"/>
      <c r="C102" s="166"/>
      <c r="D102" s="166"/>
      <c r="E102" s="166"/>
      <c r="F102" s="166"/>
      <c r="G102" s="166"/>
      <c r="H102" s="166"/>
      <c r="I102" s="166"/>
      <c r="J102" s="167"/>
      <c r="K102" s="142"/>
      <c r="L102" s="142"/>
      <c r="M102" s="142"/>
      <c r="N102" s="142"/>
      <c r="O102" s="142"/>
      <c r="P102" s="142"/>
      <c r="Q102" s="142"/>
      <c r="R102" s="143"/>
      <c r="S102" s="144"/>
      <c r="T102" s="144"/>
      <c r="U102" s="145"/>
      <c r="V102" s="143"/>
      <c r="W102" s="144"/>
      <c r="X102" s="144"/>
      <c r="Y102" s="145"/>
      <c r="Z102" s="139" t="str">
        <f t="shared" si="16"/>
        <v/>
      </c>
      <c r="AA102" s="140"/>
      <c r="AB102" s="140"/>
      <c r="AC102" s="141"/>
      <c r="AD102" s="77" t="str">
        <f>IF(AO102=1,_vst!$D$5,"")</f>
        <v/>
      </c>
      <c r="AE102" s="96"/>
      <c r="AF102" s="96"/>
      <c r="AG102" s="96"/>
      <c r="AH102" s="96"/>
      <c r="AI102" s="96"/>
      <c r="AK102" s="106">
        <f t="shared" si="17"/>
        <v>0</v>
      </c>
      <c r="AL102" s="106">
        <f t="shared" si="18"/>
        <v>0</v>
      </c>
      <c r="AM102" s="106">
        <f t="shared" si="19"/>
        <v>0</v>
      </c>
      <c r="AN102" s="106">
        <f t="shared" si="20"/>
        <v>0</v>
      </c>
      <c r="AO102" s="106">
        <f t="shared" si="21"/>
        <v>0</v>
      </c>
      <c r="AP102" s="106">
        <f t="shared" si="15"/>
        <v>0</v>
      </c>
      <c r="AQ102" s="103"/>
      <c r="AR102" s="92"/>
      <c r="AT102" s="78"/>
    </row>
    <row r="103" spans="1:47" ht="12.95" customHeight="1" x14ac:dyDescent="0.2">
      <c r="A103" s="165"/>
      <c r="B103" s="166"/>
      <c r="C103" s="166"/>
      <c r="D103" s="166"/>
      <c r="E103" s="166"/>
      <c r="F103" s="166"/>
      <c r="G103" s="166"/>
      <c r="H103" s="166"/>
      <c r="I103" s="166"/>
      <c r="J103" s="167"/>
      <c r="K103" s="142"/>
      <c r="L103" s="142"/>
      <c r="M103" s="142"/>
      <c r="N103" s="142"/>
      <c r="O103" s="142"/>
      <c r="P103" s="142"/>
      <c r="Q103" s="142"/>
      <c r="R103" s="143"/>
      <c r="S103" s="144"/>
      <c r="T103" s="144"/>
      <c r="U103" s="145"/>
      <c r="V103" s="143"/>
      <c r="W103" s="144"/>
      <c r="X103" s="144"/>
      <c r="Y103" s="145"/>
      <c r="Z103" s="139" t="str">
        <f t="shared" si="16"/>
        <v/>
      </c>
      <c r="AA103" s="140"/>
      <c r="AB103" s="140"/>
      <c r="AC103" s="141"/>
      <c r="AD103" s="77" t="str">
        <f>IF(AO103=1,_vst!$D$5,"")</f>
        <v/>
      </c>
      <c r="AE103" s="96"/>
      <c r="AF103" s="96"/>
      <c r="AG103" s="96"/>
      <c r="AH103" s="96"/>
      <c r="AI103" s="96"/>
      <c r="AK103" s="106">
        <f t="shared" si="17"/>
        <v>0</v>
      </c>
      <c r="AL103" s="106">
        <f t="shared" si="18"/>
        <v>0</v>
      </c>
      <c r="AM103" s="106">
        <f t="shared" si="19"/>
        <v>0</v>
      </c>
      <c r="AN103" s="106">
        <f t="shared" si="20"/>
        <v>0</v>
      </c>
      <c r="AO103" s="106">
        <f t="shared" si="21"/>
        <v>0</v>
      </c>
      <c r="AP103" s="106">
        <f t="shared" si="15"/>
        <v>0</v>
      </c>
      <c r="AQ103" s="103"/>
    </row>
    <row r="104" spans="1:47" ht="12.95" customHeight="1" x14ac:dyDescent="0.2">
      <c r="A104" s="165"/>
      <c r="B104" s="166"/>
      <c r="C104" s="166"/>
      <c r="D104" s="166"/>
      <c r="E104" s="166"/>
      <c r="F104" s="166"/>
      <c r="G104" s="166"/>
      <c r="H104" s="166"/>
      <c r="I104" s="166"/>
      <c r="J104" s="167"/>
      <c r="K104" s="142"/>
      <c r="L104" s="142"/>
      <c r="M104" s="142"/>
      <c r="N104" s="142"/>
      <c r="O104" s="142"/>
      <c r="P104" s="142"/>
      <c r="Q104" s="142"/>
      <c r="R104" s="143"/>
      <c r="S104" s="144"/>
      <c r="T104" s="144"/>
      <c r="U104" s="145"/>
      <c r="V104" s="143"/>
      <c r="W104" s="144"/>
      <c r="X104" s="144"/>
      <c r="Y104" s="145"/>
      <c r="Z104" s="139" t="str">
        <f t="shared" si="16"/>
        <v/>
      </c>
      <c r="AA104" s="140"/>
      <c r="AB104" s="140"/>
      <c r="AC104" s="141"/>
      <c r="AD104" s="77" t="str">
        <f>IF(AO104=1,_vst!$D$5,"")</f>
        <v/>
      </c>
      <c r="AE104" s="96"/>
      <c r="AF104" s="96"/>
      <c r="AG104" s="96"/>
      <c r="AH104" s="96"/>
      <c r="AI104" s="96"/>
      <c r="AK104" s="106">
        <f t="shared" si="17"/>
        <v>0</v>
      </c>
      <c r="AL104" s="106">
        <f t="shared" si="18"/>
        <v>0</v>
      </c>
      <c r="AM104" s="106">
        <f t="shared" si="19"/>
        <v>0</v>
      </c>
      <c r="AN104" s="106">
        <f t="shared" si="20"/>
        <v>0</v>
      </c>
      <c r="AO104" s="106">
        <f t="shared" si="21"/>
        <v>0</v>
      </c>
      <c r="AP104" s="106">
        <f t="shared" si="15"/>
        <v>0</v>
      </c>
      <c r="AQ104" s="103"/>
    </row>
    <row r="105" spans="1:47" ht="12.95" customHeight="1" x14ac:dyDescent="0.2">
      <c r="A105" s="165"/>
      <c r="B105" s="166"/>
      <c r="C105" s="166"/>
      <c r="D105" s="166"/>
      <c r="E105" s="166"/>
      <c r="F105" s="166"/>
      <c r="G105" s="166"/>
      <c r="H105" s="166"/>
      <c r="I105" s="166"/>
      <c r="J105" s="167"/>
      <c r="K105" s="142"/>
      <c r="L105" s="142"/>
      <c r="M105" s="142"/>
      <c r="N105" s="142"/>
      <c r="O105" s="142"/>
      <c r="P105" s="142"/>
      <c r="Q105" s="142"/>
      <c r="R105" s="143"/>
      <c r="S105" s="144"/>
      <c r="T105" s="144"/>
      <c r="U105" s="145"/>
      <c r="V105" s="143"/>
      <c r="W105" s="144"/>
      <c r="X105" s="144"/>
      <c r="Y105" s="145"/>
      <c r="Z105" s="139" t="str">
        <f t="shared" si="16"/>
        <v/>
      </c>
      <c r="AA105" s="140"/>
      <c r="AB105" s="140"/>
      <c r="AC105" s="141"/>
      <c r="AD105" s="77" t="str">
        <f>IF(AO105=1,_vst!$D$5,"")</f>
        <v/>
      </c>
      <c r="AE105" s="96"/>
      <c r="AF105" s="96"/>
      <c r="AG105" s="96"/>
      <c r="AH105" s="96"/>
      <c r="AI105" s="96"/>
      <c r="AK105" s="106">
        <f t="shared" si="17"/>
        <v>0</v>
      </c>
      <c r="AL105" s="106">
        <f t="shared" si="18"/>
        <v>0</v>
      </c>
      <c r="AM105" s="106">
        <f t="shared" si="19"/>
        <v>0</v>
      </c>
      <c r="AN105" s="106">
        <f t="shared" si="20"/>
        <v>0</v>
      </c>
      <c r="AO105" s="106">
        <f t="shared" si="21"/>
        <v>0</v>
      </c>
      <c r="AP105" s="106">
        <f t="shared" si="15"/>
        <v>0</v>
      </c>
      <c r="AQ105" s="103"/>
    </row>
    <row r="106" spans="1:47" ht="12.95" customHeight="1" x14ac:dyDescent="0.2">
      <c r="A106" s="165"/>
      <c r="B106" s="166"/>
      <c r="C106" s="166"/>
      <c r="D106" s="166"/>
      <c r="E106" s="166"/>
      <c r="F106" s="166"/>
      <c r="G106" s="166"/>
      <c r="H106" s="166"/>
      <c r="I106" s="166"/>
      <c r="J106" s="167"/>
      <c r="K106" s="142"/>
      <c r="L106" s="142"/>
      <c r="M106" s="142"/>
      <c r="N106" s="142"/>
      <c r="O106" s="142"/>
      <c r="P106" s="142"/>
      <c r="Q106" s="142"/>
      <c r="R106" s="143"/>
      <c r="S106" s="144"/>
      <c r="T106" s="144"/>
      <c r="U106" s="145"/>
      <c r="V106" s="143"/>
      <c r="W106" s="144"/>
      <c r="X106" s="144"/>
      <c r="Y106" s="145"/>
      <c r="Z106" s="139" t="str">
        <f t="shared" si="16"/>
        <v/>
      </c>
      <c r="AA106" s="140"/>
      <c r="AB106" s="140"/>
      <c r="AC106" s="141"/>
      <c r="AD106" s="77" t="str">
        <f>IF(AO106=1,_vst!$D$5,"")</f>
        <v/>
      </c>
      <c r="AE106" s="96"/>
      <c r="AF106" s="96"/>
      <c r="AG106" s="96"/>
      <c r="AH106" s="96"/>
      <c r="AI106" s="96"/>
      <c r="AK106" s="120">
        <f t="shared" ref="AK106" si="22">IF(A106&lt;&gt;"",1,0)</f>
        <v>0</v>
      </c>
      <c r="AL106" s="120">
        <f t="shared" ref="AL106" si="23">IF(K106&lt;&gt;"",1,0)</f>
        <v>0</v>
      </c>
      <c r="AM106" s="120">
        <f t="shared" ref="AM106" si="24">IF(R106&lt;&gt;"",1,0)</f>
        <v>0</v>
      </c>
      <c r="AN106" s="120">
        <f t="shared" si="20"/>
        <v>0</v>
      </c>
      <c r="AO106" s="120">
        <f t="shared" si="21"/>
        <v>0</v>
      </c>
      <c r="AP106" s="106">
        <f t="shared" si="15"/>
        <v>0</v>
      </c>
      <c r="AQ106" s="103"/>
    </row>
    <row r="107" spans="1:47" ht="12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  <c r="S107" s="59"/>
      <c r="T107" s="59"/>
      <c r="U107" s="59"/>
      <c r="V107" s="209">
        <f>SUM(V93:Y106)</f>
        <v>0</v>
      </c>
      <c r="W107" s="210"/>
      <c r="X107" s="210"/>
      <c r="Y107" s="211"/>
      <c r="Z107" s="209">
        <f>SUM(Z93:AC106)</f>
        <v>0</v>
      </c>
      <c r="AA107" s="210"/>
      <c r="AB107" s="210"/>
      <c r="AC107" s="211"/>
      <c r="AD107" s="96"/>
      <c r="AE107" s="96"/>
      <c r="AF107" s="96"/>
      <c r="AG107" s="96"/>
      <c r="AH107" s="96"/>
      <c r="AI107" s="96"/>
      <c r="AM107" s="37"/>
      <c r="AN107" s="122"/>
      <c r="AO107" s="10"/>
    </row>
    <row r="108" spans="1:47" ht="12" x14ac:dyDescent="0.2"/>
    <row r="109" spans="1:47" ht="15" customHeight="1" x14ac:dyDescent="0.2">
      <c r="A109" s="94" t="s">
        <v>104</v>
      </c>
      <c r="B109" s="19"/>
      <c r="L109" s="19"/>
      <c r="X109" s="57" t="str">
        <f>IF(AQ74+AQ93&gt;0,_vst!D6,"")</f>
        <v/>
      </c>
      <c r="Y109" s="19"/>
      <c r="Z109" s="77"/>
    </row>
    <row r="110" spans="1:47" ht="3.75" customHeight="1" thickBot="1" x14ac:dyDescent="0.25"/>
    <row r="111" spans="1:47" ht="12" x14ac:dyDescent="0.2">
      <c r="X111" s="205" t="s">
        <v>50</v>
      </c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7"/>
    </row>
    <row r="112" spans="1:47" ht="27" customHeight="1" x14ac:dyDescent="0.2">
      <c r="A112" s="95"/>
      <c r="B112" s="255" t="s">
        <v>53</v>
      </c>
      <c r="C112" s="256"/>
      <c r="D112" s="256"/>
      <c r="E112" s="256"/>
      <c r="F112" s="256"/>
      <c r="G112" s="256"/>
      <c r="H112" s="256"/>
      <c r="I112" s="256"/>
      <c r="J112" s="256"/>
      <c r="K112" s="257"/>
      <c r="L112" s="257"/>
      <c r="M112" s="257"/>
      <c r="N112" s="257"/>
      <c r="O112" s="258"/>
      <c r="P112" s="267" t="s">
        <v>39</v>
      </c>
      <c r="Q112" s="267"/>
      <c r="R112" s="267"/>
      <c r="S112" s="267"/>
      <c r="T112" s="267" t="s">
        <v>42</v>
      </c>
      <c r="U112" s="267"/>
      <c r="V112" s="267"/>
      <c r="W112" s="268"/>
      <c r="X112" s="312" t="s">
        <v>65</v>
      </c>
      <c r="Y112" s="267"/>
      <c r="Z112" s="267"/>
      <c r="AA112" s="267"/>
      <c r="AB112" s="267" t="s">
        <v>66</v>
      </c>
      <c r="AC112" s="267"/>
      <c r="AD112" s="267"/>
      <c r="AE112" s="267"/>
      <c r="AF112" s="267" t="s">
        <v>67</v>
      </c>
      <c r="AG112" s="267"/>
      <c r="AH112" s="267"/>
      <c r="AI112" s="308"/>
    </row>
    <row r="113" spans="1:35" ht="15" customHeight="1" x14ac:dyDescent="0.25">
      <c r="A113" s="1"/>
      <c r="B113" s="192" t="s">
        <v>55</v>
      </c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164">
        <f t="shared" ref="P113:P124" ca="1" si="25">SUM(X113:AI113)</f>
        <v>0</v>
      </c>
      <c r="Q113" s="164"/>
      <c r="R113" s="164"/>
      <c r="S113" s="164"/>
      <c r="T113" s="164">
        <f ca="1">SUMIF($K$74:$Q$86,_vst!$B$2,$R$74:$U$86)</f>
        <v>0</v>
      </c>
      <c r="U113" s="164"/>
      <c r="V113" s="164"/>
      <c r="W113" s="269"/>
      <c r="X113" s="313">
        <f ca="1">SUMIF($K$74:$Q$86,_vst!$B$2,$V$74:$Y$86)</f>
        <v>0</v>
      </c>
      <c r="Y113" s="164"/>
      <c r="Z113" s="164"/>
      <c r="AA113" s="164"/>
      <c r="AB113" s="164">
        <f>SUMIF($AS$74:$AS$100,_vst!$B$2,$AT$74:$AT$100)</f>
        <v>0</v>
      </c>
      <c r="AC113" s="164"/>
      <c r="AD113" s="164"/>
      <c r="AE113" s="164"/>
      <c r="AF113" s="269">
        <f>SUMIF($AS$74:$AS$100,_vst!$B$2,$AU$74:$AU$100)</f>
        <v>0</v>
      </c>
      <c r="AG113" s="309"/>
      <c r="AH113" s="309"/>
      <c r="AI113" s="310"/>
    </row>
    <row r="114" spans="1:35" ht="15" customHeight="1" x14ac:dyDescent="0.2">
      <c r="A114" s="1"/>
      <c r="B114" s="192" t="s">
        <v>56</v>
      </c>
      <c r="C114" s="178"/>
      <c r="D114" s="178"/>
      <c r="E114" s="178"/>
      <c r="F114" s="178"/>
      <c r="G114" s="178"/>
      <c r="H114" s="178"/>
      <c r="I114" s="178"/>
      <c r="J114" s="178"/>
      <c r="K114" s="179"/>
      <c r="L114" s="179"/>
      <c r="M114" s="179"/>
      <c r="N114" s="179"/>
      <c r="O114" s="179"/>
      <c r="P114" s="161">
        <f t="shared" ca="1" si="25"/>
        <v>0</v>
      </c>
      <c r="Q114" s="161"/>
      <c r="R114" s="161"/>
      <c r="S114" s="161"/>
      <c r="T114" s="161">
        <f ca="1">SUM(T115:W119)</f>
        <v>0</v>
      </c>
      <c r="U114" s="161"/>
      <c r="V114" s="161"/>
      <c r="W114" s="208"/>
      <c r="X114" s="314">
        <f t="shared" ref="X114" ca="1" si="26">SUM(X115:AA119)</f>
        <v>0</v>
      </c>
      <c r="Y114" s="161"/>
      <c r="Z114" s="161"/>
      <c r="AA114" s="208"/>
      <c r="AB114" s="161">
        <f t="shared" ref="AB114" si="27">SUM(AB115:AE119)</f>
        <v>0</v>
      </c>
      <c r="AC114" s="161"/>
      <c r="AD114" s="161"/>
      <c r="AE114" s="208"/>
      <c r="AF114" s="161">
        <f t="shared" ref="AF114" si="28">SUM(AF115:AI119)</f>
        <v>0</v>
      </c>
      <c r="AG114" s="161"/>
      <c r="AH114" s="161"/>
      <c r="AI114" s="311"/>
    </row>
    <row r="115" spans="1:35" s="55" customFormat="1" ht="15" customHeight="1" x14ac:dyDescent="0.2">
      <c r="A115" s="61"/>
      <c r="B115" s="6"/>
      <c r="C115" s="3" t="s">
        <v>6</v>
      </c>
      <c r="D115" s="2" t="s">
        <v>61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46">
        <f t="shared" ca="1" si="25"/>
        <v>0</v>
      </c>
      <c r="Q115" s="147"/>
      <c r="R115" s="147"/>
      <c r="S115" s="148"/>
      <c r="T115" s="146">
        <f ca="1">SUMIF($K$74:$Q$86,_vst!$B$3,$R$74:$U$86)</f>
        <v>0</v>
      </c>
      <c r="U115" s="147"/>
      <c r="V115" s="147"/>
      <c r="W115" s="149"/>
      <c r="X115" s="153">
        <f ca="1">SUMIF($K$74:$Q$86,_vst!$B$3,$V$74:$Y$86)</f>
        <v>0</v>
      </c>
      <c r="Y115" s="147"/>
      <c r="Z115" s="147"/>
      <c r="AA115" s="148"/>
      <c r="AB115" s="146">
        <f>SUMIF($AS$74:$AS$100,_vst!$B$3,$AT$74:$AT$100)</f>
        <v>0</v>
      </c>
      <c r="AC115" s="147"/>
      <c r="AD115" s="147"/>
      <c r="AE115" s="148"/>
      <c r="AF115" s="146">
        <f>SUMIF($AS$74:$AS$100,_vst!$B$3,$AU$74:$AU$100)</f>
        <v>0</v>
      </c>
      <c r="AG115" s="147"/>
      <c r="AH115" s="147"/>
      <c r="AI115" s="149"/>
    </row>
    <row r="116" spans="1:35" s="55" customFormat="1" x14ac:dyDescent="0.2">
      <c r="A116" s="61"/>
      <c r="B116" s="80"/>
      <c r="C116" s="81"/>
      <c r="D116" s="2" t="s">
        <v>47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82"/>
      <c r="P116" s="146">
        <f t="shared" ca="1" si="25"/>
        <v>0</v>
      </c>
      <c r="Q116" s="147"/>
      <c r="R116" s="147"/>
      <c r="S116" s="148"/>
      <c r="T116" s="146">
        <f ca="1">SUMIF($K$74:$Q$86,_vst!$B$4,$R$74:$U$86)</f>
        <v>0</v>
      </c>
      <c r="U116" s="147"/>
      <c r="V116" s="147"/>
      <c r="W116" s="149"/>
      <c r="X116" s="153">
        <f ca="1">SUMIF($K$74:$Q$86,_vst!$B$4,$V$74:$Y$86)</f>
        <v>0</v>
      </c>
      <c r="Y116" s="147"/>
      <c r="Z116" s="147"/>
      <c r="AA116" s="148"/>
      <c r="AB116" s="146">
        <f>SUMIF($AS$74:$AS$100,_vst!$B$4,$AT$74:$AT$100)</f>
        <v>0</v>
      </c>
      <c r="AC116" s="147"/>
      <c r="AD116" s="147"/>
      <c r="AE116" s="148"/>
      <c r="AF116" s="146">
        <f>SUMIF($AS$74:$AS$100,_vst!$B$4,$AU$74:$AU$100)</f>
        <v>0</v>
      </c>
      <c r="AG116" s="147"/>
      <c r="AH116" s="147"/>
      <c r="AI116" s="149"/>
    </row>
    <row r="117" spans="1:35" s="55" customFormat="1" ht="15" customHeight="1" x14ac:dyDescent="0.2">
      <c r="A117" s="61"/>
      <c r="B117" s="80"/>
      <c r="C117" s="81"/>
      <c r="D117" s="83" t="s">
        <v>74</v>
      </c>
      <c r="E117" s="2"/>
      <c r="F117" s="2"/>
      <c r="G117" s="2"/>
      <c r="H117" s="2"/>
      <c r="I117" s="2"/>
      <c r="J117" s="81"/>
      <c r="K117" s="81"/>
      <c r="L117" s="81"/>
      <c r="M117" s="81"/>
      <c r="N117" s="81"/>
      <c r="O117" s="84"/>
      <c r="P117" s="146">
        <f t="shared" ca="1" si="25"/>
        <v>0</v>
      </c>
      <c r="Q117" s="147"/>
      <c r="R117" s="147"/>
      <c r="S117" s="148"/>
      <c r="T117" s="146">
        <f ca="1">SUMIF($K$74:$Q$86,_vst!$B$5,$R$74:$U$86)</f>
        <v>0</v>
      </c>
      <c r="U117" s="147"/>
      <c r="V117" s="147"/>
      <c r="W117" s="149"/>
      <c r="X117" s="153">
        <f ca="1">SUMIF($K$74:$Q$86,_vst!$B$5,$V$74:$Y$86)</f>
        <v>0</v>
      </c>
      <c r="Y117" s="147"/>
      <c r="Z117" s="147"/>
      <c r="AA117" s="148"/>
      <c r="AB117" s="146">
        <f>SUMIF($AS$74:$AS$100,_vst!$B$5,$AT$74:$AT$100)</f>
        <v>0</v>
      </c>
      <c r="AC117" s="147"/>
      <c r="AD117" s="147"/>
      <c r="AE117" s="148"/>
      <c r="AF117" s="146">
        <f>SUMIF($AS$74:$AS$100,_vst!$B$5,$AU$74:$AU$100)</f>
        <v>0</v>
      </c>
      <c r="AG117" s="147"/>
      <c r="AH117" s="147"/>
      <c r="AI117" s="149"/>
    </row>
    <row r="118" spans="1:35" s="55" customFormat="1" ht="15" customHeight="1" x14ac:dyDescent="0.2">
      <c r="A118" s="61"/>
      <c r="B118" s="80"/>
      <c r="C118" s="81"/>
      <c r="D118" s="83" t="s">
        <v>100</v>
      </c>
      <c r="E118" s="2"/>
      <c r="F118" s="2"/>
      <c r="G118" s="2"/>
      <c r="H118" s="2"/>
      <c r="I118" s="2"/>
      <c r="J118" s="81"/>
      <c r="K118" s="81"/>
      <c r="L118" s="81"/>
      <c r="M118" s="81"/>
      <c r="N118" s="81"/>
      <c r="O118" s="84"/>
      <c r="P118" s="146">
        <f t="shared" ca="1" si="25"/>
        <v>0</v>
      </c>
      <c r="Q118" s="147"/>
      <c r="R118" s="147"/>
      <c r="S118" s="148"/>
      <c r="T118" s="146">
        <f ca="1">SUMIF($K$74:$Q$86,_vst!$B$6,$R$74:$U$86)</f>
        <v>0</v>
      </c>
      <c r="U118" s="147"/>
      <c r="V118" s="147"/>
      <c r="W118" s="149"/>
      <c r="X118" s="153">
        <f ca="1">SUMIF($K$74:$Q$86,_vst!$B$6,$V$74:$Y$86)</f>
        <v>0</v>
      </c>
      <c r="Y118" s="147"/>
      <c r="Z118" s="147"/>
      <c r="AA118" s="148"/>
      <c r="AB118" s="146">
        <f>SUMIF($AS$74:$AS$100,_vst!$B$6,$AT$74:$AT$100)</f>
        <v>0</v>
      </c>
      <c r="AC118" s="147"/>
      <c r="AD118" s="147"/>
      <c r="AE118" s="148"/>
      <c r="AF118" s="146">
        <f>SUMIF($AS$74:$AS$100,_vst!$B$6,$AU$74:$AU$100)</f>
        <v>0</v>
      </c>
      <c r="AG118" s="147"/>
      <c r="AH118" s="147"/>
      <c r="AI118" s="149"/>
    </row>
    <row r="119" spans="1:35" s="55" customFormat="1" ht="15" customHeight="1" x14ac:dyDescent="0.2">
      <c r="A119" s="61"/>
      <c r="B119" s="80"/>
      <c r="C119" s="81"/>
      <c r="D119" s="83" t="s">
        <v>101</v>
      </c>
      <c r="E119" s="2"/>
      <c r="F119" s="2"/>
      <c r="G119" s="2"/>
      <c r="H119" s="2"/>
      <c r="I119" s="2"/>
      <c r="J119" s="81"/>
      <c r="K119" s="81"/>
      <c r="L119" s="81"/>
      <c r="M119" s="81"/>
      <c r="N119" s="81"/>
      <c r="O119" s="84"/>
      <c r="P119" s="146">
        <f t="shared" ca="1" si="25"/>
        <v>0</v>
      </c>
      <c r="Q119" s="147"/>
      <c r="R119" s="147"/>
      <c r="S119" s="148"/>
      <c r="T119" s="146">
        <f ca="1">SUMIF($K$74:$Q$86,_vst!$B$7,$R$74:$U$86)</f>
        <v>0</v>
      </c>
      <c r="U119" s="147"/>
      <c r="V119" s="147"/>
      <c r="W119" s="149"/>
      <c r="X119" s="153">
        <f ca="1">SUMIF($K$74:$Q$86,_vst!$B$7,$V$74:$Y$86)</f>
        <v>0</v>
      </c>
      <c r="Y119" s="147"/>
      <c r="Z119" s="147"/>
      <c r="AA119" s="148"/>
      <c r="AB119" s="146">
        <f>SUMIF($AS$74:$AS$100,_vst!$B$7,$AT$74:$AT$100)</f>
        <v>0</v>
      </c>
      <c r="AC119" s="147"/>
      <c r="AD119" s="147"/>
      <c r="AE119" s="148"/>
      <c r="AF119" s="146">
        <f>SUMIF($AS$74:$AS$100,_vst!$B$7,$AU$74:$AU$100)</f>
        <v>0</v>
      </c>
      <c r="AG119" s="147"/>
      <c r="AH119" s="147"/>
      <c r="AI119" s="149"/>
    </row>
    <row r="120" spans="1:35" ht="15" customHeight="1" x14ac:dyDescent="0.2">
      <c r="A120" s="1"/>
      <c r="B120" s="192" t="s">
        <v>2</v>
      </c>
      <c r="C120" s="178"/>
      <c r="D120" s="178"/>
      <c r="E120" s="178"/>
      <c r="F120" s="178"/>
      <c r="G120" s="178"/>
      <c r="H120" s="178"/>
      <c r="I120" s="178"/>
      <c r="J120" s="178"/>
      <c r="K120" s="179"/>
      <c r="L120" s="179"/>
      <c r="M120" s="179"/>
      <c r="N120" s="179"/>
      <c r="O120" s="179"/>
      <c r="P120" s="208">
        <f t="shared" ca="1" si="25"/>
        <v>0</v>
      </c>
      <c r="Q120" s="259"/>
      <c r="R120" s="259"/>
      <c r="S120" s="266"/>
      <c r="T120" s="200">
        <f ca="1">SUMIF($K$74:$Q$86,_vst!$B$8,$R$74:$U$86)</f>
        <v>0</v>
      </c>
      <c r="U120" s="155"/>
      <c r="V120" s="155"/>
      <c r="W120" s="201"/>
      <c r="X120" s="154">
        <f ca="1">SUMIF($K$74:$Q$86,_vst!$B$8,$V$74:$Y$86)</f>
        <v>0</v>
      </c>
      <c r="Y120" s="155"/>
      <c r="Z120" s="155"/>
      <c r="AA120" s="156"/>
      <c r="AB120" s="208">
        <f>SUMIF($AS$74:$AS$100,_vst!$B$8,$AT$74:$AT$100)</f>
        <v>0</v>
      </c>
      <c r="AC120" s="259"/>
      <c r="AD120" s="259"/>
      <c r="AE120" s="266"/>
      <c r="AF120" s="208">
        <f>SUMIF($AS$74:$AS$100,_vst!$B$8,$AU$74:$AU$100)</f>
        <v>0</v>
      </c>
      <c r="AG120" s="259"/>
      <c r="AH120" s="259"/>
      <c r="AI120" s="260"/>
    </row>
    <row r="121" spans="1:35" ht="15" customHeight="1" x14ac:dyDescent="0.2">
      <c r="A121" s="1"/>
      <c r="B121" s="192" t="s">
        <v>57</v>
      </c>
      <c r="C121" s="178"/>
      <c r="D121" s="178"/>
      <c r="E121" s="178"/>
      <c r="F121" s="178"/>
      <c r="G121" s="178"/>
      <c r="H121" s="178"/>
      <c r="I121" s="178"/>
      <c r="J121" s="178"/>
      <c r="K121" s="179"/>
      <c r="L121" s="179"/>
      <c r="M121" s="179"/>
      <c r="N121" s="179"/>
      <c r="O121" s="179"/>
      <c r="P121" s="161">
        <f t="shared" ca="1" si="25"/>
        <v>0</v>
      </c>
      <c r="Q121" s="161"/>
      <c r="R121" s="161"/>
      <c r="S121" s="161"/>
      <c r="T121" s="200">
        <f t="shared" ref="T121" ca="1" si="29">SUM(T122:W123)</f>
        <v>0</v>
      </c>
      <c r="U121" s="155"/>
      <c r="V121" s="155"/>
      <c r="W121" s="201"/>
      <c r="X121" s="154">
        <f t="shared" ref="X121" ca="1" si="30">SUM(X122:AA123)</f>
        <v>0</v>
      </c>
      <c r="Y121" s="155"/>
      <c r="Z121" s="155"/>
      <c r="AA121" s="156"/>
      <c r="AB121" s="208">
        <f t="shared" ref="AB121" si="31">SUM(AB122:AE123)</f>
        <v>0</v>
      </c>
      <c r="AC121" s="259"/>
      <c r="AD121" s="259"/>
      <c r="AE121" s="266"/>
      <c r="AF121" s="208">
        <f t="shared" ref="AF121" si="32">SUM(AF122:AI123)</f>
        <v>0</v>
      </c>
      <c r="AG121" s="259"/>
      <c r="AH121" s="259"/>
      <c r="AI121" s="260"/>
    </row>
    <row r="122" spans="1:35" ht="15" customHeight="1" x14ac:dyDescent="0.2">
      <c r="A122" s="1"/>
      <c r="B122" s="31"/>
      <c r="C122" s="3" t="s">
        <v>6</v>
      </c>
      <c r="D122" s="2" t="s">
        <v>7</v>
      </c>
      <c r="E122" s="30"/>
      <c r="F122" s="178"/>
      <c r="G122" s="179"/>
      <c r="H122" s="179"/>
      <c r="I122" s="179"/>
      <c r="J122" s="179"/>
      <c r="K122" s="179"/>
      <c r="L122" s="179"/>
      <c r="M122" s="179"/>
      <c r="N122" s="179"/>
      <c r="O122" s="179"/>
      <c r="P122" s="146">
        <f t="shared" ca="1" si="25"/>
        <v>0</v>
      </c>
      <c r="Q122" s="147"/>
      <c r="R122" s="147"/>
      <c r="S122" s="148"/>
      <c r="T122" s="146">
        <f ca="1">SUMIF($K$74:$Q$86,_vst!$B$9,$R$74:$U$86)</f>
        <v>0</v>
      </c>
      <c r="U122" s="147"/>
      <c r="V122" s="147"/>
      <c r="W122" s="149"/>
      <c r="X122" s="153">
        <f ca="1">SUMIF($K$74:$Q$86,_vst!$B$9,$V$74:$Y$86)</f>
        <v>0</v>
      </c>
      <c r="Y122" s="147"/>
      <c r="Z122" s="147"/>
      <c r="AA122" s="148"/>
      <c r="AB122" s="146">
        <f>SUMIF($AS$74:$AS$100,_vst!$B$9,$AT$74:$AT$100)</f>
        <v>0</v>
      </c>
      <c r="AC122" s="147"/>
      <c r="AD122" s="147"/>
      <c r="AE122" s="148"/>
      <c r="AF122" s="146">
        <f>SUMIF($AS$74:$AS$100,_vst!$B$9,$AU$74:$AU$100)</f>
        <v>0</v>
      </c>
      <c r="AG122" s="147"/>
      <c r="AH122" s="147"/>
      <c r="AI122" s="149"/>
    </row>
    <row r="123" spans="1:35" ht="15" customHeight="1" x14ac:dyDescent="0.2">
      <c r="A123" s="1"/>
      <c r="B123" s="6"/>
      <c r="C123" s="93"/>
      <c r="D123" s="2" t="s">
        <v>3</v>
      </c>
      <c r="E123" s="27"/>
      <c r="F123" s="32"/>
      <c r="G123" s="93"/>
      <c r="H123" s="93"/>
      <c r="I123" s="93"/>
      <c r="J123" s="93"/>
      <c r="K123" s="93"/>
      <c r="L123" s="93"/>
      <c r="M123" s="93"/>
      <c r="N123" s="93"/>
      <c r="O123" s="26"/>
      <c r="P123" s="146">
        <f t="shared" ca="1" si="25"/>
        <v>0</v>
      </c>
      <c r="Q123" s="147"/>
      <c r="R123" s="147"/>
      <c r="S123" s="148"/>
      <c r="T123" s="146">
        <f ca="1">SUMIF($K$74:$Q$86,_vst!$B$10,$R$74:$U$86)</f>
        <v>0</v>
      </c>
      <c r="U123" s="147"/>
      <c r="V123" s="147"/>
      <c r="W123" s="149"/>
      <c r="X123" s="153">
        <f ca="1">SUMIF($K$74:$Q$86,_vst!$B$10,$V$74:$Y$86)</f>
        <v>0</v>
      </c>
      <c r="Y123" s="147"/>
      <c r="Z123" s="147"/>
      <c r="AA123" s="148"/>
      <c r="AB123" s="146">
        <f>SUMIF($AS$74:$AS$100,_vst!$B$10,$AT$74:$AT$100)</f>
        <v>0</v>
      </c>
      <c r="AC123" s="147"/>
      <c r="AD123" s="147"/>
      <c r="AE123" s="148"/>
      <c r="AF123" s="146">
        <f>SUMIF($AS$74:$AS$100,_vst!$B$10,$AU$74:$AU$100)</f>
        <v>0</v>
      </c>
      <c r="AG123" s="147"/>
      <c r="AH123" s="147"/>
      <c r="AI123" s="149"/>
    </row>
    <row r="124" spans="1:35" ht="15" customHeight="1" thickBot="1" x14ac:dyDescent="0.25">
      <c r="A124" s="1"/>
      <c r="B124" s="192" t="s">
        <v>4</v>
      </c>
      <c r="C124" s="178"/>
      <c r="D124" s="178"/>
      <c r="E124" s="178"/>
      <c r="F124" s="178"/>
      <c r="G124" s="178"/>
      <c r="H124" s="178"/>
      <c r="I124" s="178"/>
      <c r="J124" s="178"/>
      <c r="K124" s="179"/>
      <c r="L124" s="179"/>
      <c r="M124" s="179"/>
      <c r="N124" s="179"/>
      <c r="O124" s="179"/>
      <c r="P124" s="161">
        <f t="shared" ca="1" si="25"/>
        <v>0</v>
      </c>
      <c r="Q124" s="161"/>
      <c r="R124" s="161"/>
      <c r="S124" s="161"/>
      <c r="T124" s="285">
        <f ca="1">SUMIF($K$74:$Q$86,_vst!$B$11,$R$74:$U$86)</f>
        <v>0</v>
      </c>
      <c r="U124" s="158"/>
      <c r="V124" s="158"/>
      <c r="W124" s="286"/>
      <c r="X124" s="157">
        <f ca="1">SUMIF($K$74:$Q$86,_vst!$B$11,$V$74:$Y$86)</f>
        <v>0</v>
      </c>
      <c r="Y124" s="158"/>
      <c r="Z124" s="158"/>
      <c r="AA124" s="159"/>
      <c r="AB124" s="150">
        <f>SUMIF($AS$74:$AS$100,_vst!$B$11,$AT$74:$AT$100)</f>
        <v>0</v>
      </c>
      <c r="AC124" s="151"/>
      <c r="AD124" s="151"/>
      <c r="AE124" s="160"/>
      <c r="AF124" s="150">
        <f>SUMIF($AS$74:$AS$100,_vst!$B$11,$AU$74:$AU$100)</f>
        <v>0</v>
      </c>
      <c r="AG124" s="151"/>
      <c r="AH124" s="151"/>
      <c r="AI124" s="152"/>
    </row>
    <row r="125" spans="1:35" ht="15" customHeight="1" thickBot="1" x14ac:dyDescent="0.25">
      <c r="A125" s="4"/>
      <c r="B125" s="282" t="s">
        <v>5</v>
      </c>
      <c r="C125" s="283"/>
      <c r="D125" s="283"/>
      <c r="E125" s="283"/>
      <c r="F125" s="283"/>
      <c r="G125" s="283"/>
      <c r="H125" s="283"/>
      <c r="I125" s="283"/>
      <c r="J125" s="283"/>
      <c r="K125" s="284"/>
      <c r="L125" s="284"/>
      <c r="M125" s="284"/>
      <c r="N125" s="284"/>
      <c r="O125" s="284"/>
      <c r="P125" s="190">
        <f ca="1">SUM(P113:S114,P120,P121,P124)</f>
        <v>0</v>
      </c>
      <c r="Q125" s="191"/>
      <c r="R125" s="191"/>
      <c r="S125" s="191"/>
      <c r="T125" s="190">
        <f t="shared" ref="T125" ca="1" si="33">SUM(T113:W114,T120,T121,T124)</f>
        <v>0</v>
      </c>
      <c r="U125" s="191"/>
      <c r="V125" s="191"/>
      <c r="W125" s="191"/>
      <c r="X125" s="190">
        <f t="shared" ref="X125" ca="1" si="34">SUM(X113:AA114,X120,X121,X124)</f>
        <v>0</v>
      </c>
      <c r="Y125" s="191"/>
      <c r="Z125" s="191"/>
      <c r="AA125" s="191"/>
      <c r="AB125" s="190">
        <f t="shared" ref="AB125" si="35">SUM(AB113:AE114,AB120,AB121,AB124)</f>
        <v>0</v>
      </c>
      <c r="AC125" s="191"/>
      <c r="AD125" s="191"/>
      <c r="AE125" s="191"/>
      <c r="AF125" s="190">
        <f t="shared" ref="AF125" si="36">SUM(AF113:AI114,AF120,AF121,AF124)</f>
        <v>0</v>
      </c>
      <c r="AG125" s="191"/>
      <c r="AH125" s="191"/>
      <c r="AI125" s="191"/>
    </row>
    <row r="126" spans="1:35" ht="15" customHeight="1" x14ac:dyDescent="0.25">
      <c r="A126" s="11"/>
      <c r="B126" s="11"/>
      <c r="C126" s="11"/>
      <c r="D126" s="11"/>
      <c r="E126" s="11"/>
      <c r="F126" s="11"/>
      <c r="G126" s="11"/>
      <c r="H126" s="12"/>
      <c r="I126" s="12"/>
      <c r="J126" s="12"/>
      <c r="K126" s="13"/>
      <c r="L126" s="14"/>
      <c r="M126" s="14"/>
      <c r="N126" s="14"/>
      <c r="O126" s="14"/>
      <c r="P126" s="14"/>
      <c r="Q126" s="14"/>
      <c r="R126" s="14"/>
      <c r="S126" s="14"/>
      <c r="T126" s="14"/>
      <c r="U126" s="15"/>
      <c r="V126" s="15"/>
      <c r="W126" s="15"/>
      <c r="X126" s="29"/>
      <c r="Y126" s="29"/>
      <c r="Z126" s="29"/>
      <c r="AA126" s="29"/>
      <c r="AB126" s="15"/>
      <c r="AC126" s="15"/>
      <c r="AD126" s="15"/>
      <c r="AE126" s="15"/>
      <c r="AF126" s="15"/>
      <c r="AG126" s="15"/>
      <c r="AH126" s="15"/>
      <c r="AI126" s="15"/>
    </row>
    <row r="127" spans="1:35" ht="15" customHeight="1" x14ac:dyDescent="0.2">
      <c r="A127" s="287" t="s">
        <v>52</v>
      </c>
      <c r="B127" s="288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289"/>
      <c r="N127" s="184" t="s">
        <v>23</v>
      </c>
      <c r="O127" s="185"/>
      <c r="P127" s="185"/>
      <c r="Q127" s="185"/>
      <c r="R127" s="186"/>
      <c r="S127" s="184" t="s">
        <v>24</v>
      </c>
      <c r="T127" s="185"/>
      <c r="U127" s="185"/>
      <c r="V127" s="185"/>
      <c r="W127" s="186"/>
      <c r="X127" s="184" t="s">
        <v>25</v>
      </c>
      <c r="Y127" s="185"/>
      <c r="Z127" s="185"/>
      <c r="AA127" s="185"/>
      <c r="AB127" s="186"/>
      <c r="AC127" s="88" t="str">
        <f ca="1">IF(AF128&lt;0,_vst!D8,"")</f>
        <v/>
      </c>
      <c r="AD127" s="52"/>
      <c r="AE127" s="52"/>
      <c r="AF127" s="52"/>
      <c r="AG127" s="28"/>
      <c r="AH127" s="28"/>
      <c r="AI127" s="28"/>
    </row>
    <row r="128" spans="1:35" ht="15" customHeight="1" x14ac:dyDescent="0.2">
      <c r="A128" s="290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2"/>
      <c r="N128" s="202"/>
      <c r="O128" s="203"/>
      <c r="P128" s="203"/>
      <c r="Q128" s="203"/>
      <c r="R128" s="204"/>
      <c r="S128" s="202"/>
      <c r="T128" s="203"/>
      <c r="U128" s="203"/>
      <c r="V128" s="203"/>
      <c r="W128" s="204"/>
      <c r="X128" s="202"/>
      <c r="Y128" s="203"/>
      <c r="Z128" s="203"/>
      <c r="AA128" s="203"/>
      <c r="AB128" s="204"/>
      <c r="AC128" s="293" t="s">
        <v>51</v>
      </c>
      <c r="AD128" s="294"/>
      <c r="AE128" s="294"/>
      <c r="AF128" s="175">
        <f ca="1">X125-N128-S128-X128</f>
        <v>0</v>
      </c>
      <c r="AG128" s="175"/>
      <c r="AH128" s="175"/>
      <c r="AI128" s="87"/>
    </row>
    <row r="129" spans="1:35" ht="1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</row>
    <row r="130" spans="1:35" s="55" customFormat="1" ht="15" customHeight="1" x14ac:dyDescent="0.2">
      <c r="A130" s="8" t="s">
        <v>71</v>
      </c>
      <c r="B130" s="16"/>
      <c r="C130" s="16"/>
      <c r="D130" s="16"/>
      <c r="E130" s="16"/>
      <c r="F130" s="16"/>
      <c r="G130" s="16"/>
      <c r="H130" s="16"/>
      <c r="I130" s="16"/>
      <c r="J130" s="15"/>
      <c r="K130" s="15"/>
      <c r="L130" s="15"/>
      <c r="M130" s="15"/>
      <c r="N130" s="15"/>
      <c r="O130" s="188">
        <f ca="1">IF(T125=0,0,X125/T125)</f>
        <v>0</v>
      </c>
      <c r="P130" s="189"/>
      <c r="Q130" s="9" t="s">
        <v>72</v>
      </c>
      <c r="R130" s="9"/>
      <c r="S130" s="15"/>
      <c r="T130" s="79" t="str">
        <f ca="1">IF(O130&gt;70%,_vst!D10,"")</f>
        <v/>
      </c>
      <c r="U130" s="71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</row>
    <row r="131" spans="1:35" s="69" customFormat="1" ht="2.1" customHeight="1" x14ac:dyDescent="0.2">
      <c r="A131" s="67"/>
      <c r="B131" s="62"/>
      <c r="C131" s="62"/>
      <c r="D131" s="62"/>
      <c r="E131" s="62"/>
      <c r="F131" s="62"/>
      <c r="G131" s="62"/>
      <c r="H131" s="62"/>
      <c r="I131" s="62"/>
      <c r="J131" s="63"/>
      <c r="K131" s="63"/>
      <c r="L131" s="63"/>
      <c r="M131" s="63"/>
      <c r="N131" s="63"/>
      <c r="O131" s="68"/>
      <c r="P131" s="68"/>
      <c r="Q131" s="64"/>
      <c r="R131" s="64"/>
      <c r="S131" s="63"/>
      <c r="T131" s="65"/>
      <c r="U131" s="66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</row>
    <row r="132" spans="1:35" ht="15" customHeight="1" x14ac:dyDescent="0.2">
      <c r="A132" s="8" t="s">
        <v>73</v>
      </c>
      <c r="O132" s="188">
        <f ca="1">IF(T125=0,0,Z87/T125)</f>
        <v>0</v>
      </c>
      <c r="P132" s="189"/>
      <c r="Q132" s="9" t="s">
        <v>41</v>
      </c>
      <c r="R132" s="9"/>
      <c r="S132" s="5"/>
      <c r="T132" s="79" t="str">
        <f ca="1">IF(T125=0,"",IF(O132&lt;20%,_vst!D10,""))</f>
        <v/>
      </c>
    </row>
    <row r="133" spans="1:35" ht="15" customHeight="1" x14ac:dyDescent="0.25">
      <c r="A133" s="11"/>
      <c r="B133" s="11"/>
      <c r="C133" s="11"/>
      <c r="D133" s="11"/>
      <c r="E133" s="11"/>
      <c r="F133" s="11"/>
      <c r="G133" s="11"/>
      <c r="H133" s="12"/>
      <c r="I133" s="12"/>
      <c r="J133" s="12"/>
      <c r="K133" s="13"/>
      <c r="L133" s="14"/>
      <c r="M133" s="14"/>
      <c r="N133" s="14"/>
      <c r="O133" s="14"/>
      <c r="P133" s="14"/>
      <c r="Q133" s="14"/>
      <c r="R133" s="14"/>
      <c r="S133" s="14"/>
      <c r="T133" s="14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ht="15" customHeight="1" x14ac:dyDescent="0.25">
      <c r="A134" s="11"/>
      <c r="B134" s="11"/>
      <c r="C134" s="11"/>
      <c r="D134" s="11"/>
      <c r="E134" s="11"/>
      <c r="F134" s="11"/>
      <c r="G134" s="11"/>
      <c r="H134" s="12"/>
      <c r="I134" s="12"/>
      <c r="J134" s="12"/>
      <c r="K134" s="13"/>
      <c r="L134" s="14"/>
      <c r="M134" s="14"/>
      <c r="N134" s="14"/>
      <c r="O134" s="14"/>
      <c r="P134" s="14"/>
      <c r="Q134" s="14"/>
      <c r="R134" s="14"/>
      <c r="S134" s="14"/>
      <c r="T134" s="14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ht="15" customHeight="1" x14ac:dyDescent="0.2">
      <c r="A135" s="94" t="s">
        <v>62</v>
      </c>
      <c r="B135" s="19"/>
      <c r="H135" s="10"/>
      <c r="I135" s="10"/>
      <c r="J135" s="10"/>
      <c r="K135" s="10"/>
      <c r="O135" s="20"/>
    </row>
    <row r="136" spans="1:35" ht="3.95" customHeight="1" x14ac:dyDescent="0.2">
      <c r="A136" s="117"/>
      <c r="B136" s="19"/>
      <c r="H136" s="10"/>
      <c r="I136" s="10"/>
      <c r="J136" s="10"/>
      <c r="K136" s="10"/>
      <c r="O136" s="20"/>
    </row>
    <row r="137" spans="1:35" ht="15" customHeight="1" x14ac:dyDescent="0.2">
      <c r="A137" s="56" t="s">
        <v>36</v>
      </c>
      <c r="B137" s="17"/>
      <c r="C137" s="17"/>
      <c r="D137" s="17"/>
      <c r="E137" s="17"/>
      <c r="F137" s="17"/>
      <c r="G137" s="187" t="s">
        <v>130</v>
      </c>
      <c r="H137" s="187"/>
      <c r="I137" s="187"/>
      <c r="J137" s="187"/>
      <c r="K137" s="187"/>
      <c r="L137" s="187"/>
      <c r="M137" s="187"/>
      <c r="N137" s="187"/>
      <c r="O137" s="187"/>
      <c r="P137" s="187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0"/>
      <c r="AD137" s="10"/>
      <c r="AE137" s="10"/>
      <c r="AF137" s="10"/>
      <c r="AG137" s="10"/>
      <c r="AH137" s="10"/>
      <c r="AI137" s="10"/>
    </row>
    <row r="138" spans="1:35" s="8" customFormat="1" ht="15" customHeight="1" x14ac:dyDescent="0.2">
      <c r="A138" s="295">
        <f ca="1">X125</f>
        <v>0</v>
      </c>
      <c r="B138" s="296"/>
      <c r="C138" s="296"/>
      <c r="D138" s="296"/>
      <c r="E138" s="297"/>
      <c r="F138" s="5"/>
      <c r="G138" s="5" t="s">
        <v>132</v>
      </c>
      <c r="H138" s="7"/>
      <c r="I138" s="7"/>
      <c r="J138" s="7"/>
      <c r="K138" s="7"/>
      <c r="L138" s="280"/>
      <c r="M138" s="281"/>
      <c r="N138" s="8" t="s">
        <v>134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5"/>
      <c r="AG138" s="5"/>
      <c r="AH138" s="5"/>
      <c r="AI138" s="5"/>
    </row>
    <row r="139" spans="1:35" s="36" customFormat="1" ht="2.1" customHeight="1" x14ac:dyDescent="0.2">
      <c r="A139" s="118"/>
      <c r="B139" s="118"/>
      <c r="C139" s="118"/>
      <c r="D139" s="118"/>
      <c r="E139" s="118"/>
      <c r="F139" s="67"/>
      <c r="G139" s="67"/>
      <c r="H139" s="25"/>
      <c r="I139" s="25"/>
      <c r="J139" s="25"/>
      <c r="K139" s="25"/>
      <c r="L139" s="119"/>
      <c r="M139" s="119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67"/>
      <c r="AG139" s="67"/>
      <c r="AH139" s="67"/>
      <c r="AI139" s="67"/>
    </row>
    <row r="140" spans="1:35" ht="15" customHeight="1" x14ac:dyDescent="0.2">
      <c r="A140" s="278" t="s">
        <v>114</v>
      </c>
      <c r="B140" s="278"/>
      <c r="C140" s="278"/>
      <c r="D140" s="278"/>
      <c r="E140" s="278"/>
      <c r="F140" s="17"/>
      <c r="G140" s="5" t="s">
        <v>131</v>
      </c>
      <c r="H140" s="8"/>
      <c r="I140" s="8"/>
      <c r="J140" s="8"/>
      <c r="K140" s="8"/>
      <c r="L140" s="280"/>
      <c r="M140" s="281"/>
      <c r="N140" s="8" t="s">
        <v>134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AF140" s="10"/>
      <c r="AG140" s="10"/>
      <c r="AH140" s="10"/>
      <c r="AI140" s="10"/>
    </row>
    <row r="141" spans="1:35" ht="2.1" customHeight="1" x14ac:dyDescent="0.2">
      <c r="A141" s="279"/>
      <c r="B141" s="279"/>
      <c r="C141" s="279"/>
      <c r="D141" s="279"/>
      <c r="E141" s="279"/>
      <c r="F141" s="17"/>
      <c r="G141" s="10"/>
      <c r="L141" s="119"/>
      <c r="M141" s="119"/>
      <c r="N141" s="8"/>
      <c r="O141" s="8"/>
      <c r="P141" s="8"/>
      <c r="AF141" s="10"/>
      <c r="AG141" s="10"/>
      <c r="AH141" s="10"/>
      <c r="AI141" s="10"/>
    </row>
    <row r="142" spans="1:35" s="8" customFormat="1" ht="15" customHeight="1" x14ac:dyDescent="0.2">
      <c r="A142" s="295">
        <f>AB125</f>
        <v>0</v>
      </c>
      <c r="B142" s="296"/>
      <c r="C142" s="296"/>
      <c r="D142" s="296"/>
      <c r="E142" s="297"/>
      <c r="F142" s="5"/>
      <c r="G142" s="5" t="s">
        <v>133</v>
      </c>
      <c r="H142" s="7"/>
      <c r="I142" s="7"/>
      <c r="J142" s="7"/>
      <c r="K142" s="7"/>
      <c r="L142" s="280"/>
      <c r="M142" s="281"/>
      <c r="N142" s="8" t="s">
        <v>134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5"/>
      <c r="AG142" s="5"/>
      <c r="AH142" s="5"/>
      <c r="AI142" s="5"/>
    </row>
    <row r="143" spans="1:35" ht="15" customHeight="1" x14ac:dyDescent="0.2">
      <c r="A143" s="7" t="s">
        <v>8</v>
      </c>
      <c r="L143" s="119"/>
      <c r="M143" s="119"/>
    </row>
    <row r="144" spans="1:35" ht="15" customHeight="1" x14ac:dyDescent="0.2">
      <c r="A144" s="247"/>
      <c r="B144" s="247"/>
      <c r="C144" s="247"/>
      <c r="D144" s="247"/>
      <c r="E144" s="247"/>
      <c r="F144" s="8"/>
    </row>
    <row r="145" spans="1:35" ht="15" customHeight="1" x14ac:dyDescent="0.2">
      <c r="A145" s="11" t="s">
        <v>9</v>
      </c>
      <c r="B145" s="11"/>
      <c r="C145" s="11"/>
      <c r="D145" s="11"/>
      <c r="E145" s="11"/>
      <c r="F145" s="11"/>
    </row>
    <row r="146" spans="1:35" ht="15" customHeight="1" x14ac:dyDescent="0.2">
      <c r="A146" s="247"/>
      <c r="B146" s="247"/>
      <c r="C146" s="247"/>
      <c r="D146" s="247"/>
      <c r="E146" s="247"/>
      <c r="F146" s="8"/>
      <c r="G146" s="181" t="s">
        <v>10</v>
      </c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3"/>
      <c r="T146" s="184" t="s">
        <v>13</v>
      </c>
      <c r="U146" s="185"/>
      <c r="V146" s="185"/>
      <c r="W146" s="185"/>
      <c r="X146" s="186"/>
      <c r="Y146" s="223" t="s">
        <v>11</v>
      </c>
      <c r="Z146" s="223"/>
      <c r="AA146" s="223"/>
      <c r="AB146" s="223"/>
      <c r="AC146" s="223"/>
      <c r="AD146" s="223" t="s">
        <v>12</v>
      </c>
      <c r="AE146" s="223"/>
      <c r="AF146" s="223"/>
      <c r="AG146" s="223"/>
      <c r="AH146" s="223"/>
      <c r="AI146" s="34"/>
    </row>
    <row r="147" spans="1:35" ht="15" customHeight="1" x14ac:dyDescent="0.2">
      <c r="A147" s="18"/>
      <c r="B147" s="18"/>
      <c r="C147" s="18"/>
      <c r="D147" s="18"/>
      <c r="E147" s="18"/>
      <c r="F147" s="11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196"/>
      <c r="U147" s="196"/>
      <c r="V147" s="196"/>
      <c r="W147" s="196"/>
      <c r="X147" s="196"/>
      <c r="Y147" s="197"/>
      <c r="Z147" s="198"/>
      <c r="AA147" s="198"/>
      <c r="AB147" s="198"/>
      <c r="AC147" s="198"/>
      <c r="AD147" s="197"/>
      <c r="AE147" s="198"/>
      <c r="AF147" s="198"/>
      <c r="AG147" s="198"/>
      <c r="AH147" s="198"/>
      <c r="AI147" s="40"/>
    </row>
    <row r="148" spans="1:35" ht="15" customHeight="1" x14ac:dyDescent="0.2">
      <c r="A148" s="18"/>
      <c r="B148" s="18"/>
      <c r="C148" s="18"/>
      <c r="D148" s="18"/>
      <c r="E148" s="18"/>
      <c r="F148" s="11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196"/>
      <c r="U148" s="196"/>
      <c r="V148" s="196"/>
      <c r="W148" s="196"/>
      <c r="X148" s="196"/>
      <c r="Y148" s="197"/>
      <c r="Z148" s="198"/>
      <c r="AA148" s="198"/>
      <c r="AB148" s="198"/>
      <c r="AC148" s="198"/>
      <c r="AD148" s="197"/>
      <c r="AE148" s="198"/>
      <c r="AF148" s="198"/>
      <c r="AG148" s="198"/>
      <c r="AH148" s="198"/>
      <c r="AI148" s="40"/>
    </row>
    <row r="149" spans="1:35" ht="15" customHeight="1" x14ac:dyDescent="0.2">
      <c r="A149" s="11"/>
      <c r="B149" s="11"/>
      <c r="C149" s="11"/>
      <c r="D149" s="11"/>
      <c r="E149" s="11"/>
      <c r="F149" s="11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196"/>
      <c r="U149" s="196"/>
      <c r="V149" s="196"/>
      <c r="W149" s="196"/>
      <c r="X149" s="196"/>
      <c r="Y149" s="197"/>
      <c r="Z149" s="198"/>
      <c r="AA149" s="198"/>
      <c r="AB149" s="198"/>
      <c r="AC149" s="198"/>
      <c r="AD149" s="197"/>
      <c r="AE149" s="198"/>
      <c r="AF149" s="198"/>
      <c r="AG149" s="198"/>
      <c r="AH149" s="198"/>
      <c r="AI149" s="40"/>
    </row>
    <row r="150" spans="1:35" ht="15" customHeight="1" x14ac:dyDescent="0.2">
      <c r="A150" s="11" t="s">
        <v>14</v>
      </c>
      <c r="B150" s="11"/>
      <c r="C150" s="11"/>
      <c r="D150" s="11"/>
      <c r="E150" s="11"/>
      <c r="F150" s="1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2"/>
      <c r="U150" s="22"/>
      <c r="V150" s="22"/>
      <c r="W150" s="22"/>
      <c r="X150" s="22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33"/>
    </row>
    <row r="151" spans="1:35" ht="15" customHeight="1" x14ac:dyDescent="0.2">
      <c r="A151" s="247"/>
      <c r="B151" s="247"/>
      <c r="C151" s="247"/>
      <c r="D151" s="247"/>
      <c r="E151" s="247"/>
      <c r="F151" s="8"/>
      <c r="G151" s="181" t="s">
        <v>15</v>
      </c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3"/>
      <c r="T151" s="184" t="s">
        <v>26</v>
      </c>
      <c r="U151" s="185"/>
      <c r="V151" s="185"/>
      <c r="W151" s="185"/>
      <c r="X151" s="186"/>
      <c r="Y151" s="184" t="s">
        <v>16</v>
      </c>
      <c r="Z151" s="185"/>
      <c r="AA151" s="185"/>
      <c r="AB151" s="185"/>
      <c r="AC151" s="185"/>
      <c r="AD151" s="216"/>
      <c r="AE151" s="216"/>
      <c r="AF151" s="216"/>
      <c r="AG151" s="216"/>
      <c r="AH151" s="217"/>
      <c r="AI151" s="35"/>
    </row>
    <row r="152" spans="1:35" ht="15" customHeight="1" x14ac:dyDescent="0.2">
      <c r="A152" s="11"/>
      <c r="B152" s="11"/>
      <c r="C152" s="11"/>
      <c r="D152" s="11"/>
      <c r="E152" s="11"/>
      <c r="F152" s="11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196"/>
      <c r="U152" s="196"/>
      <c r="V152" s="196"/>
      <c r="W152" s="196"/>
      <c r="X152" s="196"/>
      <c r="Y152" s="193"/>
      <c r="Z152" s="194"/>
      <c r="AA152" s="194"/>
      <c r="AB152" s="194"/>
      <c r="AC152" s="194"/>
      <c r="AD152" s="194"/>
      <c r="AE152" s="194"/>
      <c r="AF152" s="194"/>
      <c r="AG152" s="194"/>
      <c r="AH152" s="195"/>
      <c r="AI152" s="40"/>
    </row>
    <row r="153" spans="1:35" ht="15" customHeight="1" x14ac:dyDescent="0.2">
      <c r="A153" s="11"/>
      <c r="B153" s="11"/>
      <c r="C153" s="11"/>
      <c r="D153" s="11"/>
      <c r="E153" s="11"/>
      <c r="F153" s="11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196"/>
      <c r="U153" s="196"/>
      <c r="V153" s="196"/>
      <c r="W153" s="196"/>
      <c r="X153" s="196"/>
      <c r="Y153" s="193"/>
      <c r="Z153" s="194"/>
      <c r="AA153" s="194"/>
      <c r="AB153" s="194"/>
      <c r="AC153" s="194"/>
      <c r="AD153" s="194"/>
      <c r="AE153" s="194"/>
      <c r="AF153" s="194"/>
      <c r="AG153" s="194"/>
      <c r="AH153" s="195"/>
      <c r="AI153" s="40"/>
    </row>
    <row r="154" spans="1:35" ht="15" customHeight="1" x14ac:dyDescent="0.2">
      <c r="A154" s="11"/>
      <c r="B154" s="11"/>
      <c r="C154" s="11"/>
      <c r="D154" s="11"/>
      <c r="E154" s="11"/>
      <c r="F154" s="11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196"/>
      <c r="U154" s="196"/>
      <c r="V154" s="196"/>
      <c r="W154" s="196"/>
      <c r="X154" s="196"/>
      <c r="Y154" s="193"/>
      <c r="Z154" s="194"/>
      <c r="AA154" s="194"/>
      <c r="AB154" s="194"/>
      <c r="AC154" s="194"/>
      <c r="AD154" s="194"/>
      <c r="AE154" s="194"/>
      <c r="AF154" s="194"/>
      <c r="AG154" s="194"/>
      <c r="AH154" s="195"/>
      <c r="AI154" s="40"/>
    </row>
    <row r="155" spans="1:35" ht="15" customHeight="1" x14ac:dyDescent="0.2">
      <c r="A155" s="11" t="s">
        <v>17</v>
      </c>
      <c r="B155" s="11"/>
      <c r="C155" s="11"/>
      <c r="D155" s="11"/>
      <c r="E155" s="11"/>
      <c r="F155" s="1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2"/>
      <c r="U155" s="22"/>
      <c r="V155" s="22"/>
      <c r="W155" s="22"/>
      <c r="X155" s="22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33"/>
    </row>
    <row r="156" spans="1:35" ht="15" customHeight="1" x14ac:dyDescent="0.2">
      <c r="A156" s="247"/>
      <c r="B156" s="247"/>
      <c r="C156" s="247"/>
      <c r="D156" s="247"/>
      <c r="E156" s="247"/>
      <c r="F156" s="8"/>
      <c r="G156" s="181" t="s">
        <v>54</v>
      </c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3"/>
      <c r="T156" s="184" t="s">
        <v>18</v>
      </c>
      <c r="U156" s="185"/>
      <c r="V156" s="185"/>
      <c r="W156" s="185"/>
      <c r="X156" s="186"/>
      <c r="Y156" s="223" t="s">
        <v>11</v>
      </c>
      <c r="Z156" s="223"/>
      <c r="AA156" s="223"/>
      <c r="AB156" s="223"/>
      <c r="AC156" s="223"/>
      <c r="AD156" s="223" t="s">
        <v>12</v>
      </c>
      <c r="AE156" s="223"/>
      <c r="AF156" s="223"/>
      <c r="AG156" s="223"/>
      <c r="AH156" s="223"/>
      <c r="AI156" s="34"/>
    </row>
    <row r="157" spans="1:35" ht="15" customHeight="1" x14ac:dyDescent="0.2"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196"/>
      <c r="U157" s="196"/>
      <c r="V157" s="196"/>
      <c r="W157" s="196"/>
      <c r="X157" s="196"/>
      <c r="Y157" s="197"/>
      <c r="Z157" s="198"/>
      <c r="AA157" s="198"/>
      <c r="AB157" s="198"/>
      <c r="AC157" s="198"/>
      <c r="AD157" s="197"/>
      <c r="AE157" s="198"/>
      <c r="AF157" s="198"/>
      <c r="AG157" s="198"/>
      <c r="AH157" s="198"/>
      <c r="AI157" s="40"/>
    </row>
    <row r="158" spans="1:35" ht="15" customHeight="1" x14ac:dyDescent="0.2"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196"/>
      <c r="U158" s="196"/>
      <c r="V158" s="196"/>
      <c r="W158" s="196"/>
      <c r="X158" s="196"/>
      <c r="Y158" s="197"/>
      <c r="Z158" s="198"/>
      <c r="AA158" s="198"/>
      <c r="AB158" s="198"/>
      <c r="AC158" s="198"/>
      <c r="AD158" s="197"/>
      <c r="AE158" s="198"/>
      <c r="AF158" s="198"/>
      <c r="AG158" s="198"/>
      <c r="AH158" s="198"/>
      <c r="AI158" s="40"/>
    </row>
    <row r="159" spans="1:35" ht="15" customHeight="1" x14ac:dyDescent="0.2">
      <c r="A159" s="224" t="s">
        <v>40</v>
      </c>
      <c r="B159" s="224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196"/>
      <c r="U159" s="196"/>
      <c r="V159" s="196"/>
      <c r="W159" s="196"/>
      <c r="X159" s="196"/>
      <c r="Y159" s="197"/>
      <c r="Z159" s="198"/>
      <c r="AA159" s="198"/>
      <c r="AB159" s="198"/>
      <c r="AC159" s="198"/>
      <c r="AD159" s="197"/>
      <c r="AE159" s="198"/>
      <c r="AF159" s="198"/>
      <c r="AG159" s="198"/>
      <c r="AH159" s="198"/>
      <c r="AI159" s="40"/>
    </row>
    <row r="160" spans="1:35" ht="7.5" customHeight="1" x14ac:dyDescent="0.2">
      <c r="A160" s="225"/>
      <c r="B160" s="225"/>
    </row>
    <row r="161" spans="1:35" ht="15" customHeight="1" x14ac:dyDescent="0.2">
      <c r="A161" s="246">
        <f ca="1">SUM(A144,A138,A142,A146,A151,A156)</f>
        <v>0</v>
      </c>
      <c r="B161" s="246"/>
      <c r="C161" s="246"/>
      <c r="D161" s="246"/>
      <c r="E161" s="246"/>
      <c r="F161" s="176" t="s">
        <v>51</v>
      </c>
      <c r="G161" s="177"/>
      <c r="H161" s="177"/>
      <c r="I161" s="175">
        <f ca="1">P125-A161</f>
        <v>0</v>
      </c>
      <c r="J161" s="175"/>
      <c r="K161" s="175"/>
      <c r="L161" s="86" t="str">
        <f ca="1">IF(I161&lt;0,_vst!D7,"")</f>
        <v/>
      </c>
      <c r="M161" s="49"/>
      <c r="N161" s="21"/>
      <c r="O161" s="21"/>
      <c r="P161" s="21"/>
      <c r="Q161" s="21"/>
      <c r="R161" s="21"/>
      <c r="S161" s="21"/>
      <c r="T161" s="21"/>
      <c r="U161" s="22"/>
      <c r="V161" s="22"/>
      <c r="W161" s="22"/>
      <c r="X161" s="22"/>
      <c r="Y161" s="22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7.5" customHeight="1" x14ac:dyDescent="0.2"/>
    <row r="163" spans="1:35" ht="18.75" customHeight="1" x14ac:dyDescent="0.25">
      <c r="A163" s="218" t="s">
        <v>43</v>
      </c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2"/>
      <c r="Y163" s="22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220" t="s">
        <v>46</v>
      </c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2"/>
      <c r="R164" s="24"/>
      <c r="S164" s="180" t="s">
        <v>20</v>
      </c>
      <c r="T164" s="180"/>
      <c r="U164" s="180"/>
      <c r="V164" s="180"/>
      <c r="W164" s="180"/>
      <c r="X164" s="180"/>
      <c r="Y164" s="180"/>
      <c r="Z164" s="180"/>
      <c r="AA164" s="180"/>
      <c r="AB164" s="180"/>
      <c r="AC164" s="180"/>
      <c r="AD164" s="180"/>
      <c r="AE164" s="180"/>
      <c r="AF164" s="180"/>
      <c r="AG164" s="180"/>
      <c r="AH164" s="180"/>
      <c r="AI164" s="180"/>
    </row>
    <row r="165" spans="1:35" ht="15" customHeight="1" x14ac:dyDescent="0.25">
      <c r="A165" s="214" t="s">
        <v>22</v>
      </c>
      <c r="B165" s="215"/>
      <c r="C165" s="215"/>
      <c r="D165" s="215"/>
      <c r="E165" s="215"/>
      <c r="F165" s="215"/>
      <c r="G165" s="215"/>
      <c r="H165" s="215"/>
      <c r="I165" s="215"/>
      <c r="J165" s="215"/>
      <c r="K165" s="215"/>
      <c r="L165" s="215"/>
      <c r="M165" s="184" t="s">
        <v>27</v>
      </c>
      <c r="N165" s="185"/>
      <c r="O165" s="185"/>
      <c r="P165" s="185"/>
      <c r="Q165" s="186"/>
      <c r="R165" s="21"/>
      <c r="S165" s="214" t="s">
        <v>21</v>
      </c>
      <c r="T165" s="215"/>
      <c r="U165" s="215"/>
      <c r="V165" s="215"/>
      <c r="W165" s="215"/>
      <c r="X165" s="215"/>
      <c r="Y165" s="215"/>
      <c r="Z165" s="215"/>
      <c r="AA165" s="215"/>
      <c r="AB165" s="215"/>
      <c r="AC165" s="215"/>
      <c r="AD165" s="215"/>
      <c r="AE165" s="184" t="s">
        <v>27</v>
      </c>
      <c r="AF165" s="185"/>
      <c r="AG165" s="185"/>
      <c r="AH165" s="185"/>
      <c r="AI165" s="186"/>
    </row>
    <row r="166" spans="1:35" ht="15" customHeight="1" x14ac:dyDescent="0.2">
      <c r="A166" s="212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196"/>
      <c r="N166" s="196"/>
      <c r="O166" s="196"/>
      <c r="P166" s="196"/>
      <c r="Q166" s="196"/>
      <c r="R166" s="21"/>
      <c r="S166" s="212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196"/>
      <c r="AF166" s="196"/>
      <c r="AG166" s="196"/>
      <c r="AH166" s="196"/>
      <c r="AI166" s="196"/>
    </row>
    <row r="167" spans="1:35" ht="15" customHeight="1" x14ac:dyDescent="0.2">
      <c r="A167" s="212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196"/>
      <c r="N167" s="196"/>
      <c r="O167" s="196"/>
      <c r="P167" s="196"/>
      <c r="Q167" s="196"/>
      <c r="R167" s="21"/>
      <c r="S167" s="212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196"/>
      <c r="AF167" s="196"/>
      <c r="AG167" s="196"/>
      <c r="AH167" s="196"/>
      <c r="AI167" s="196"/>
    </row>
    <row r="168" spans="1:35" ht="15" customHeight="1" x14ac:dyDescent="0.2">
      <c r="A168" s="212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196"/>
      <c r="N168" s="196"/>
      <c r="O168" s="196"/>
      <c r="P168" s="196"/>
      <c r="Q168" s="196"/>
      <c r="R168" s="21"/>
      <c r="S168" s="212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196"/>
      <c r="AF168" s="196"/>
      <c r="AG168" s="196"/>
      <c r="AH168" s="196"/>
      <c r="AI168" s="196"/>
    </row>
    <row r="169" spans="1:35" ht="12" x14ac:dyDescent="0.2"/>
    <row r="170" spans="1:35" ht="17.25" customHeight="1" x14ac:dyDescent="0.25">
      <c r="A170" s="218" t="s">
        <v>28</v>
      </c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9"/>
      <c r="M170" s="219"/>
      <c r="N170" s="219"/>
      <c r="O170" s="219"/>
      <c r="P170" s="219"/>
      <c r="Q170" s="219"/>
      <c r="R170" s="219"/>
      <c r="S170" s="219"/>
      <c r="T170" s="219"/>
      <c r="U170" s="219"/>
      <c r="V170" s="219"/>
      <c r="W170" s="219"/>
    </row>
    <row r="171" spans="1:35" ht="15" customHeight="1" x14ac:dyDescent="0.2">
      <c r="A171" s="230" t="s">
        <v>45</v>
      </c>
      <c r="B171" s="231"/>
      <c r="C171" s="231"/>
      <c r="D171" s="231"/>
      <c r="E171" s="231"/>
      <c r="F171" s="231"/>
      <c r="G171" s="231"/>
      <c r="H171" s="231"/>
      <c r="I171" s="231"/>
      <c r="J171" s="231"/>
      <c r="K171" s="231"/>
      <c r="L171" s="231"/>
      <c r="M171" s="232"/>
      <c r="N171" s="232"/>
      <c r="O171" s="232"/>
      <c r="P171" s="233" t="s">
        <v>29</v>
      </c>
      <c r="Q171" s="233"/>
      <c r="R171" s="233"/>
      <c r="S171" s="233"/>
      <c r="T171" s="233"/>
      <c r="U171" s="230" t="s">
        <v>44</v>
      </c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2"/>
      <c r="AH171" s="232"/>
      <c r="AI171" s="232"/>
    </row>
    <row r="172" spans="1:35" ht="15" customHeight="1" x14ac:dyDescent="0.2">
      <c r="A172" s="234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4"/>
    </row>
    <row r="173" spans="1:35" ht="15" customHeight="1" x14ac:dyDescent="0.2">
      <c r="A173" s="234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234"/>
      <c r="AG173" s="234"/>
      <c r="AH173" s="234"/>
      <c r="AI173" s="234"/>
    </row>
    <row r="174" spans="1:35" ht="15" customHeight="1" x14ac:dyDescent="0.2">
      <c r="A174" s="234"/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234"/>
      <c r="AG174" s="234"/>
      <c r="AH174" s="234"/>
      <c r="AI174" s="234"/>
    </row>
    <row r="175" spans="1:35" ht="12" x14ac:dyDescent="0.2"/>
    <row r="176" spans="1:35" ht="12" x14ac:dyDescent="0.2">
      <c r="A176" s="19" t="s">
        <v>75</v>
      </c>
    </row>
    <row r="177" spans="1:33" ht="3.95" customHeight="1" x14ac:dyDescent="0.2"/>
    <row r="178" spans="1:33" s="25" customFormat="1" ht="24.75" customHeight="1" x14ac:dyDescent="0.2">
      <c r="A178" s="138" t="s">
        <v>37</v>
      </c>
      <c r="B178" s="169" t="s">
        <v>144</v>
      </c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</row>
    <row r="179" spans="1:33" ht="3.95" customHeight="1" x14ac:dyDescent="0.2">
      <c r="A179" s="85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</row>
    <row r="180" spans="1:33" ht="36.75" customHeight="1" x14ac:dyDescent="0.2">
      <c r="A180" s="85" t="s">
        <v>30</v>
      </c>
      <c r="B180" s="240" t="s">
        <v>140</v>
      </c>
      <c r="C180" s="240"/>
      <c r="D180" s="240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40"/>
      <c r="AB180" s="240"/>
      <c r="AC180" s="240"/>
      <c r="AD180" s="240"/>
      <c r="AE180" s="240"/>
      <c r="AF180" s="240"/>
      <c r="AG180" s="240"/>
    </row>
    <row r="181" spans="1:33" ht="12" x14ac:dyDescent="0.2">
      <c r="B181" s="54"/>
      <c r="C181" s="39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</row>
    <row r="182" spans="1:33" s="55" customFormat="1" ht="15" customHeight="1" x14ac:dyDescent="0.2">
      <c r="A182" s="75" t="s">
        <v>63</v>
      </c>
      <c r="B182" s="244"/>
      <c r="C182" s="244"/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17"/>
      <c r="P182" s="75" t="s">
        <v>64</v>
      </c>
      <c r="Q182" s="245"/>
      <c r="R182" s="245"/>
      <c r="S182" s="245"/>
      <c r="T182" s="245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8.1" customHeight="1" x14ac:dyDescent="0.2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</row>
    <row r="184" spans="1:33" ht="24" customHeight="1" x14ac:dyDescent="0.25">
      <c r="A184" s="235" t="s">
        <v>145</v>
      </c>
      <c r="B184" s="236"/>
      <c r="C184" s="236"/>
      <c r="D184" s="236"/>
      <c r="E184" s="236"/>
      <c r="F184" s="236"/>
      <c r="G184" s="236"/>
      <c r="H184" s="236"/>
      <c r="I184" s="237"/>
      <c r="J184" s="235" t="s">
        <v>146</v>
      </c>
      <c r="K184" s="236"/>
      <c r="L184" s="236"/>
      <c r="M184" s="236"/>
      <c r="N184" s="236"/>
      <c r="O184" s="236"/>
      <c r="P184" s="236"/>
      <c r="Q184" s="238" t="s">
        <v>147</v>
      </c>
      <c r="R184" s="239"/>
      <c r="S184" s="239"/>
      <c r="T184" s="239"/>
      <c r="U184" s="239"/>
      <c r="V184" s="239"/>
      <c r="W184" s="239"/>
    </row>
    <row r="185" spans="1:33" ht="36" customHeight="1" x14ac:dyDescent="0.25">
      <c r="A185" s="226"/>
      <c r="B185" s="227"/>
      <c r="C185" s="227"/>
      <c r="D185" s="227"/>
      <c r="E185" s="227"/>
      <c r="F185" s="227"/>
      <c r="G185" s="227"/>
      <c r="H185" s="227"/>
      <c r="I185" s="227"/>
      <c r="J185" s="228"/>
      <c r="K185" s="229"/>
      <c r="L185" s="229"/>
      <c r="M185" s="229"/>
      <c r="N185" s="229"/>
      <c r="O185" s="229"/>
      <c r="P185" s="229"/>
      <c r="Q185" s="228"/>
      <c r="R185" s="228"/>
      <c r="S185" s="228"/>
      <c r="T185" s="228"/>
      <c r="U185" s="228"/>
      <c r="V185" s="228"/>
      <c r="W185" s="228"/>
    </row>
    <row r="186" spans="1:33" ht="36" customHeight="1" x14ac:dyDescent="0.25">
      <c r="A186" s="226"/>
      <c r="B186" s="227"/>
      <c r="C186" s="227"/>
      <c r="D186" s="227"/>
      <c r="E186" s="227"/>
      <c r="F186" s="227"/>
      <c r="G186" s="227"/>
      <c r="H186" s="227"/>
      <c r="I186" s="227"/>
      <c r="J186" s="228"/>
      <c r="K186" s="229"/>
      <c r="L186" s="229"/>
      <c r="M186" s="229"/>
      <c r="N186" s="229"/>
      <c r="O186" s="229"/>
      <c r="P186" s="229"/>
      <c r="Q186" s="228"/>
      <c r="R186" s="228"/>
      <c r="S186" s="228"/>
      <c r="T186" s="228"/>
      <c r="U186" s="228"/>
      <c r="V186" s="228"/>
      <c r="W186" s="228"/>
    </row>
    <row r="187" spans="1:33" ht="36" customHeight="1" x14ac:dyDescent="0.25">
      <c r="A187" s="226"/>
      <c r="B187" s="227"/>
      <c r="C187" s="227"/>
      <c r="D187" s="227"/>
      <c r="E187" s="227"/>
      <c r="F187" s="227"/>
      <c r="G187" s="227"/>
      <c r="H187" s="227"/>
      <c r="I187" s="227"/>
      <c r="J187" s="228"/>
      <c r="K187" s="229"/>
      <c r="L187" s="229"/>
      <c r="M187" s="229"/>
      <c r="N187" s="229"/>
      <c r="O187" s="229"/>
      <c r="P187" s="229"/>
      <c r="Q187" s="228"/>
      <c r="R187" s="228"/>
      <c r="S187" s="228"/>
      <c r="T187" s="228"/>
      <c r="U187" s="228"/>
      <c r="V187" s="228"/>
      <c r="W187" s="228"/>
    </row>
    <row r="188" spans="1:33" x14ac:dyDescent="0.25">
      <c r="A188" s="108"/>
      <c r="B188" s="109"/>
      <c r="C188" s="109"/>
      <c r="D188" s="109"/>
      <c r="E188" s="109"/>
      <c r="F188" s="109"/>
      <c r="G188" s="109"/>
      <c r="H188" s="109"/>
      <c r="I188" s="109"/>
      <c r="J188" s="48"/>
      <c r="K188" s="12"/>
      <c r="L188" s="12"/>
      <c r="M188" s="12"/>
      <c r="N188" s="12"/>
      <c r="O188" s="12"/>
      <c r="P188" s="12"/>
      <c r="Q188" s="48"/>
      <c r="R188" s="48"/>
      <c r="S188" s="48"/>
      <c r="T188" s="48"/>
      <c r="U188" s="48"/>
      <c r="V188" s="48"/>
      <c r="W188" s="48"/>
    </row>
  </sheetData>
  <sheetProtection algorithmName="SHA-512" hashValue="nbhQsH5ptGPf5JTdJtncpcTboExkZTmecBbMrV1QXBt6G/WAKc+v1X8unckj8TOS/LkUrrJO0OxK0qw1TFW8GQ==" saltValue="1CXcZ8Atk7lN2IrMNzTaow==" spinCount="100000" sheet="1" formatRows="0" selectLockedCells="1"/>
  <mergeCells count="400">
    <mergeCell ref="D64:AH65"/>
    <mergeCell ref="B178:AG178"/>
    <mergeCell ref="A83:J83"/>
    <mergeCell ref="K83:Q83"/>
    <mergeCell ref="R83:U83"/>
    <mergeCell ref="V83:Y83"/>
    <mergeCell ref="Z83:AC83"/>
    <mergeCell ref="AD83:AG83"/>
    <mergeCell ref="A81:J81"/>
    <mergeCell ref="K81:Q81"/>
    <mergeCell ref="R81:U81"/>
    <mergeCell ref="V81:Y81"/>
    <mergeCell ref="Z81:AC81"/>
    <mergeCell ref="AD81:AG81"/>
    <mergeCell ref="A82:J82"/>
    <mergeCell ref="K82:Q82"/>
    <mergeCell ref="R82:U82"/>
    <mergeCell ref="V82:Y82"/>
    <mergeCell ref="Z82:AC82"/>
    <mergeCell ref="AD82:AG82"/>
    <mergeCell ref="A98:J98"/>
    <mergeCell ref="K98:Q98"/>
    <mergeCell ref="R98:U98"/>
    <mergeCell ref="V98:Y98"/>
    <mergeCell ref="R99:U99"/>
    <mergeCell ref="V99:Y99"/>
    <mergeCell ref="Z99:AC99"/>
    <mergeCell ref="A103:J103"/>
    <mergeCell ref="K103:Q103"/>
    <mergeCell ref="R103:U103"/>
    <mergeCell ref="V103:Y103"/>
    <mergeCell ref="Z103:AC103"/>
    <mergeCell ref="A100:J100"/>
    <mergeCell ref="K100:Q100"/>
    <mergeCell ref="R100:U100"/>
    <mergeCell ref="V100:Y100"/>
    <mergeCell ref="Z100:AC100"/>
    <mergeCell ref="V102:Y102"/>
    <mergeCell ref="Z102:AC102"/>
    <mergeCell ref="A101:J101"/>
    <mergeCell ref="K101:Q101"/>
    <mergeCell ref="R101:U101"/>
    <mergeCell ref="V101:Y101"/>
    <mergeCell ref="Z101:AC101"/>
    <mergeCell ref="K102:Q102"/>
    <mergeCell ref="R102:U102"/>
    <mergeCell ref="V95:Y95"/>
    <mergeCell ref="Z95:AC95"/>
    <mergeCell ref="A94:J94"/>
    <mergeCell ref="K94:Q94"/>
    <mergeCell ref="R94:U94"/>
    <mergeCell ref="A96:J96"/>
    <mergeCell ref="K96:Q96"/>
    <mergeCell ref="R96:U96"/>
    <mergeCell ref="V96:Y96"/>
    <mergeCell ref="Z96:AC96"/>
    <mergeCell ref="Z98:AC98"/>
    <mergeCell ref="A99:J99"/>
    <mergeCell ref="K99:Q99"/>
    <mergeCell ref="A91:J92"/>
    <mergeCell ref="K91:Q92"/>
    <mergeCell ref="R91:U92"/>
    <mergeCell ref="V91:AC91"/>
    <mergeCell ref="V92:Y92"/>
    <mergeCell ref="Z92:AC92"/>
    <mergeCell ref="A93:J93"/>
    <mergeCell ref="K93:Q93"/>
    <mergeCell ref="R93:U93"/>
    <mergeCell ref="V93:Y93"/>
    <mergeCell ref="Z93:AC93"/>
    <mergeCell ref="A97:J97"/>
    <mergeCell ref="K97:Q97"/>
    <mergeCell ref="R97:U97"/>
    <mergeCell ref="V97:Y97"/>
    <mergeCell ref="Z97:AC97"/>
    <mergeCell ref="V94:Y94"/>
    <mergeCell ref="Z94:AC94"/>
    <mergeCell ref="A95:J95"/>
    <mergeCell ref="K95:Q95"/>
    <mergeCell ref="R95:U95"/>
    <mergeCell ref="A86:J86"/>
    <mergeCell ref="K86:Q86"/>
    <mergeCell ref="R86:U86"/>
    <mergeCell ref="V86:Y86"/>
    <mergeCell ref="Z86:AC86"/>
    <mergeCell ref="AD86:AG86"/>
    <mergeCell ref="V87:Y87"/>
    <mergeCell ref="Z87:AC87"/>
    <mergeCell ref="AD87:AG87"/>
    <mergeCell ref="A84:J84"/>
    <mergeCell ref="K84:Q84"/>
    <mergeCell ref="R84:U84"/>
    <mergeCell ref="V84:Y84"/>
    <mergeCell ref="Z84:AC84"/>
    <mergeCell ref="AD84:AG84"/>
    <mergeCell ref="A85:J85"/>
    <mergeCell ref="K85:Q85"/>
    <mergeCell ref="R85:U85"/>
    <mergeCell ref="V85:Y85"/>
    <mergeCell ref="Z85:AC85"/>
    <mergeCell ref="AD85:AG85"/>
    <mergeCell ref="A79:J79"/>
    <mergeCell ref="K79:Q79"/>
    <mergeCell ref="R79:U79"/>
    <mergeCell ref="V79:Y79"/>
    <mergeCell ref="Z79:AC79"/>
    <mergeCell ref="AD79:AG79"/>
    <mergeCell ref="A80:J80"/>
    <mergeCell ref="K80:Q80"/>
    <mergeCell ref="R80:U80"/>
    <mergeCell ref="V80:Y80"/>
    <mergeCell ref="Z80:AC80"/>
    <mergeCell ref="AD80:AG80"/>
    <mergeCell ref="A77:J77"/>
    <mergeCell ref="K77:Q77"/>
    <mergeCell ref="R77:U77"/>
    <mergeCell ref="V77:Y77"/>
    <mergeCell ref="Z77:AC77"/>
    <mergeCell ref="AD77:AG77"/>
    <mergeCell ref="A78:J78"/>
    <mergeCell ref="K78:Q78"/>
    <mergeCell ref="R78:U78"/>
    <mergeCell ref="V78:Y78"/>
    <mergeCell ref="Z78:AC78"/>
    <mergeCell ref="AD78:AG78"/>
    <mergeCell ref="A75:J75"/>
    <mergeCell ref="K75:Q75"/>
    <mergeCell ref="R75:U75"/>
    <mergeCell ref="V75:Y75"/>
    <mergeCell ref="Z75:AC75"/>
    <mergeCell ref="AD75:AG75"/>
    <mergeCell ref="A76:J76"/>
    <mergeCell ref="K76:Q76"/>
    <mergeCell ref="R76:U76"/>
    <mergeCell ref="V76:Y76"/>
    <mergeCell ref="Z76:AC76"/>
    <mergeCell ref="AD76:AG76"/>
    <mergeCell ref="A151:E151"/>
    <mergeCell ref="Y146:AC146"/>
    <mergeCell ref="AD146:AH146"/>
    <mergeCell ref="G147:S147"/>
    <mergeCell ref="A104:J104"/>
    <mergeCell ref="A105:J105"/>
    <mergeCell ref="AF112:AI112"/>
    <mergeCell ref="AF113:AI113"/>
    <mergeCell ref="AF114:AI114"/>
    <mergeCell ref="AF115:AI115"/>
    <mergeCell ref="AF116:AI116"/>
    <mergeCell ref="P112:S112"/>
    <mergeCell ref="AB120:AE120"/>
    <mergeCell ref="AB121:AE121"/>
    <mergeCell ref="AB122:AE122"/>
    <mergeCell ref="AB123:AE123"/>
    <mergeCell ref="X112:AA112"/>
    <mergeCell ref="X113:AA113"/>
    <mergeCell ref="X114:AA114"/>
    <mergeCell ref="X115:AA115"/>
    <mergeCell ref="T147:X147"/>
    <mergeCell ref="Y147:AC147"/>
    <mergeCell ref="G149:S149"/>
    <mergeCell ref="T149:X149"/>
    <mergeCell ref="A106:J106"/>
    <mergeCell ref="K106:Q106"/>
    <mergeCell ref="R106:U106"/>
    <mergeCell ref="V106:Y106"/>
    <mergeCell ref="Z106:AC106"/>
    <mergeCell ref="X122:AA122"/>
    <mergeCell ref="X123:AA123"/>
    <mergeCell ref="AB112:AE112"/>
    <mergeCell ref="AB113:AE113"/>
    <mergeCell ref="AB114:AE114"/>
    <mergeCell ref="X117:AA117"/>
    <mergeCell ref="AB117:AE117"/>
    <mergeCell ref="B15:AI15"/>
    <mergeCell ref="B19:AI19"/>
    <mergeCell ref="B21:AI21"/>
    <mergeCell ref="B22:AI22"/>
    <mergeCell ref="B30:AI30"/>
    <mergeCell ref="B31:AI31"/>
    <mergeCell ref="B33:AI33"/>
    <mergeCell ref="B34:AI34"/>
    <mergeCell ref="B25:AI25"/>
    <mergeCell ref="B24:AI24"/>
    <mergeCell ref="C16:AH16"/>
    <mergeCell ref="C17:AH17"/>
    <mergeCell ref="C18:AH18"/>
    <mergeCell ref="Y149:AC149"/>
    <mergeCell ref="A140:E141"/>
    <mergeCell ref="L138:M138"/>
    <mergeCell ref="B125:O125"/>
    <mergeCell ref="T124:W124"/>
    <mergeCell ref="T125:W125"/>
    <mergeCell ref="A127:M128"/>
    <mergeCell ref="N127:R127"/>
    <mergeCell ref="AB125:AE125"/>
    <mergeCell ref="AC128:AE128"/>
    <mergeCell ref="A144:E144"/>
    <mergeCell ref="A138:E138"/>
    <mergeCell ref="AD147:AH147"/>
    <mergeCell ref="A142:E142"/>
    <mergeCell ref="G146:S146"/>
    <mergeCell ref="T146:X146"/>
    <mergeCell ref="Y148:AC148"/>
    <mergeCell ref="AD148:AH148"/>
    <mergeCell ref="G148:S148"/>
    <mergeCell ref="T148:X148"/>
    <mergeCell ref="L140:M140"/>
    <mergeCell ref="L142:M142"/>
    <mergeCell ref="A146:E146"/>
    <mergeCell ref="A5:W5"/>
    <mergeCell ref="B7:G7"/>
    <mergeCell ref="B27:AI27"/>
    <mergeCell ref="B120:O120"/>
    <mergeCell ref="B121:O121"/>
    <mergeCell ref="B113:O113"/>
    <mergeCell ref="B114:O114"/>
    <mergeCell ref="B112:O112"/>
    <mergeCell ref="B28:AI28"/>
    <mergeCell ref="AF120:AI120"/>
    <mergeCell ref="AF121:AI121"/>
    <mergeCell ref="A9:AI9"/>
    <mergeCell ref="B12:AI12"/>
    <mergeCell ref="P120:S120"/>
    <mergeCell ref="P121:S121"/>
    <mergeCell ref="T112:W112"/>
    <mergeCell ref="T113:W113"/>
    <mergeCell ref="A72:J73"/>
    <mergeCell ref="K72:Q73"/>
    <mergeCell ref="R72:U73"/>
    <mergeCell ref="V72:AG72"/>
    <mergeCell ref="V73:Y73"/>
    <mergeCell ref="Z73:AC73"/>
    <mergeCell ref="AD73:AG73"/>
    <mergeCell ref="B13:AI13"/>
    <mergeCell ref="AF125:AI125"/>
    <mergeCell ref="M165:Q165"/>
    <mergeCell ref="A166:L166"/>
    <mergeCell ref="B182:N182"/>
    <mergeCell ref="Q182:T182"/>
    <mergeCell ref="A170:W170"/>
    <mergeCell ref="M166:Q166"/>
    <mergeCell ref="A167:L167"/>
    <mergeCell ref="M167:Q167"/>
    <mergeCell ref="A161:E161"/>
    <mergeCell ref="A156:E156"/>
    <mergeCell ref="AD149:AH149"/>
    <mergeCell ref="AE165:AI165"/>
    <mergeCell ref="AE166:AI166"/>
    <mergeCell ref="AE167:AI167"/>
    <mergeCell ref="AE168:AI168"/>
    <mergeCell ref="S165:AD165"/>
    <mergeCell ref="S166:AD166"/>
    <mergeCell ref="S167:AD167"/>
    <mergeCell ref="S168:AD168"/>
    <mergeCell ref="AF123:AI123"/>
    <mergeCell ref="P122:S122"/>
    <mergeCell ref="P123:S123"/>
    <mergeCell ref="A185:I185"/>
    <mergeCell ref="J185:P185"/>
    <mergeCell ref="Q185:W187"/>
    <mergeCell ref="A186:I186"/>
    <mergeCell ref="J186:P186"/>
    <mergeCell ref="A187:I187"/>
    <mergeCell ref="J187:P187"/>
    <mergeCell ref="A171:O171"/>
    <mergeCell ref="P171:T171"/>
    <mergeCell ref="P172:T172"/>
    <mergeCell ref="P173:T173"/>
    <mergeCell ref="P174:T174"/>
    <mergeCell ref="A172:O172"/>
    <mergeCell ref="A173:O173"/>
    <mergeCell ref="A174:O174"/>
    <mergeCell ref="U171:AI171"/>
    <mergeCell ref="A184:I184"/>
    <mergeCell ref="J184:P184"/>
    <mergeCell ref="Q184:W184"/>
    <mergeCell ref="U174:AI174"/>
    <mergeCell ref="B180:AG180"/>
    <mergeCell ref="U172:AI172"/>
    <mergeCell ref="U173:AI173"/>
    <mergeCell ref="A168:L168"/>
    <mergeCell ref="M168:Q168"/>
    <mergeCell ref="A165:L165"/>
    <mergeCell ref="Y151:AH151"/>
    <mergeCell ref="G159:S159"/>
    <mergeCell ref="T159:X159"/>
    <mergeCell ref="Y159:AC159"/>
    <mergeCell ref="AD159:AH159"/>
    <mergeCell ref="G153:S153"/>
    <mergeCell ref="T153:X153"/>
    <mergeCell ref="A163:W163"/>
    <mergeCell ref="A164:Q164"/>
    <mergeCell ref="Y157:AC157"/>
    <mergeCell ref="AD157:AH157"/>
    <mergeCell ref="Y156:AC156"/>
    <mergeCell ref="AD156:AH156"/>
    <mergeCell ref="G152:S152"/>
    <mergeCell ref="G158:S158"/>
    <mergeCell ref="A159:B160"/>
    <mergeCell ref="Y153:AH153"/>
    <mergeCell ref="G154:S154"/>
    <mergeCell ref="T154:X154"/>
    <mergeCell ref="G157:S157"/>
    <mergeCell ref="T157:X157"/>
    <mergeCell ref="AI43:AJ43"/>
    <mergeCell ref="AI48:AJ48"/>
    <mergeCell ref="AI51:AJ51"/>
    <mergeCell ref="D54:N54"/>
    <mergeCell ref="T116:W116"/>
    <mergeCell ref="T120:W120"/>
    <mergeCell ref="T121:W121"/>
    <mergeCell ref="X127:AB127"/>
    <mergeCell ref="N128:R128"/>
    <mergeCell ref="S128:W128"/>
    <mergeCell ref="X128:AB128"/>
    <mergeCell ref="AB116:AE116"/>
    <mergeCell ref="P116:S116"/>
    <mergeCell ref="P115:S115"/>
    <mergeCell ref="X111:AI111"/>
    <mergeCell ref="T114:W114"/>
    <mergeCell ref="T115:W115"/>
    <mergeCell ref="X116:AA116"/>
    <mergeCell ref="T122:W122"/>
    <mergeCell ref="T123:W123"/>
    <mergeCell ref="A74:J74"/>
    <mergeCell ref="A102:J102"/>
    <mergeCell ref="V107:Y107"/>
    <mergeCell ref="Z107:AC107"/>
    <mergeCell ref="I161:K161"/>
    <mergeCell ref="F161:H161"/>
    <mergeCell ref="F122:O122"/>
    <mergeCell ref="AF128:AH128"/>
    <mergeCell ref="P119:S119"/>
    <mergeCell ref="T119:W119"/>
    <mergeCell ref="S164:AI164"/>
    <mergeCell ref="G151:S151"/>
    <mergeCell ref="T151:X151"/>
    <mergeCell ref="G137:P137"/>
    <mergeCell ref="O132:P132"/>
    <mergeCell ref="X125:AA125"/>
    <mergeCell ref="S127:W127"/>
    <mergeCell ref="P125:S125"/>
    <mergeCell ref="B124:O124"/>
    <mergeCell ref="Y154:AH154"/>
    <mergeCell ref="G156:S156"/>
    <mergeCell ref="T156:X156"/>
    <mergeCell ref="T158:X158"/>
    <mergeCell ref="Y158:AC158"/>
    <mergeCell ref="AD158:AH158"/>
    <mergeCell ref="T152:X152"/>
    <mergeCell ref="Y152:AH152"/>
    <mergeCell ref="O130:P130"/>
    <mergeCell ref="A36:AI36"/>
    <mergeCell ref="AS72:AU72"/>
    <mergeCell ref="P113:S113"/>
    <mergeCell ref="P114:S114"/>
    <mergeCell ref="K74:Q74"/>
    <mergeCell ref="R74:U74"/>
    <mergeCell ref="V74:Y74"/>
    <mergeCell ref="Z74:AC74"/>
    <mergeCell ref="AD74:AG74"/>
    <mergeCell ref="AI61:AJ61"/>
    <mergeCell ref="D40:AH41"/>
    <mergeCell ref="AI56:AJ56"/>
    <mergeCell ref="A70:AI70"/>
    <mergeCell ref="D43:AH44"/>
    <mergeCell ref="D46:AH46"/>
    <mergeCell ref="AI46:AJ46"/>
    <mergeCell ref="D48:AH49"/>
    <mergeCell ref="D51:AH52"/>
    <mergeCell ref="D56:AH57"/>
    <mergeCell ref="D59:AH59"/>
    <mergeCell ref="D61:AH62"/>
    <mergeCell ref="K105:Q105"/>
    <mergeCell ref="R105:U105"/>
    <mergeCell ref="V105:Y105"/>
    <mergeCell ref="Z105:AC105"/>
    <mergeCell ref="K104:Q104"/>
    <mergeCell ref="R104:U104"/>
    <mergeCell ref="V104:Y104"/>
    <mergeCell ref="Z104:AC104"/>
    <mergeCell ref="AB115:AE115"/>
    <mergeCell ref="AF117:AI117"/>
    <mergeCell ref="AF124:AI124"/>
    <mergeCell ref="P117:S117"/>
    <mergeCell ref="T117:W117"/>
    <mergeCell ref="X119:AA119"/>
    <mergeCell ref="AB119:AE119"/>
    <mergeCell ref="AF119:AI119"/>
    <mergeCell ref="P118:S118"/>
    <mergeCell ref="T118:W118"/>
    <mergeCell ref="X118:AA118"/>
    <mergeCell ref="AB118:AE118"/>
    <mergeCell ref="AF118:AI118"/>
    <mergeCell ref="AF122:AI122"/>
    <mergeCell ref="X120:AA120"/>
    <mergeCell ref="X121:AA121"/>
    <mergeCell ref="X124:AA124"/>
    <mergeCell ref="AB124:AE124"/>
    <mergeCell ref="P124:S124"/>
  </mergeCells>
  <conditionalFormatting sqref="Z76 A76:R76 V76">
    <cfRule type="expression" dxfId="10" priority="19">
      <formula>AND($AN76=1)</formula>
    </cfRule>
  </conditionalFormatting>
  <conditionalFormatting sqref="V77:V86 A77:R86 Z77:Z86">
    <cfRule type="expression" dxfId="9" priority="18">
      <formula>AND($AN77=1)</formula>
    </cfRule>
  </conditionalFormatting>
  <conditionalFormatting sqref="Z74:Z86 A74:R86 V74:V86">
    <cfRule type="expression" dxfId="8" priority="17">
      <formula>AND($AP74=1)</formula>
    </cfRule>
  </conditionalFormatting>
  <conditionalFormatting sqref="A93:Y93">
    <cfRule type="expression" dxfId="7" priority="10">
      <formula>AND($AP93=1)</formula>
    </cfRule>
    <cfRule type="expression" dxfId="6" priority="16">
      <formula>AND($AN93=1)</formula>
    </cfRule>
  </conditionalFormatting>
  <conditionalFormatting sqref="A94:Y106">
    <cfRule type="expression" dxfId="5" priority="15">
      <formula>AND($AN94=1)</formula>
    </cfRule>
  </conditionalFormatting>
  <conditionalFormatting sqref="F161:K161">
    <cfRule type="expression" dxfId="4" priority="14">
      <formula>AND($I$161&lt;&gt;0)</formula>
    </cfRule>
  </conditionalFormatting>
  <conditionalFormatting sqref="AC128:AH128">
    <cfRule type="expression" dxfId="3" priority="12">
      <formula>AND($AF$128&lt;&gt;0)</formula>
    </cfRule>
  </conditionalFormatting>
  <conditionalFormatting sqref="A94:Y106">
    <cfRule type="expression" dxfId="2" priority="8">
      <formula>AND($AP94=1)</formula>
    </cfRule>
    <cfRule type="expression" dxfId="1" priority="9">
      <formula>AND($AN94=1)</formula>
    </cfRule>
  </conditionalFormatting>
  <conditionalFormatting sqref="V87:Y87">
    <cfRule type="expression" dxfId="0" priority="1">
      <formula>AND($AM$87=1)</formula>
    </cfRule>
  </conditionalFormatting>
  <dataValidations xWindow="376" yWindow="597" count="5">
    <dataValidation allowBlank="1" showInputMessage="1" showErrorMessage="1" prompt="uveďte stručný popis o jaký výdaj jde" sqref="A74:A86 A93:A106 B74:J80"/>
    <dataValidation type="list" allowBlank="1" showInputMessage="1" showErrorMessage="1" error="Zvolte z povolených možností!" prompt="Vyberte z nabídky" sqref="K93:Q107 K87:Q87">
      <formula1>kategorie</formula1>
    </dataValidation>
    <dataValidation allowBlank="1" showInputMessage="1" showErrorMessage="1" prompt="uveďte stručný popis o jaký údaj jde" sqref="A107:J107 A87:J87"/>
    <dataValidation type="list" allowBlank="1" showInputMessage="1" showErrorMessage="1" error="Zvolte z povolených možností!" prompt="Vyberte z nabídky" sqref="K74:Q86">
      <formula1>kategoriezp</formula1>
    </dataValidation>
    <dataValidation type="list" allowBlank="1" showDropDown="1" showInputMessage="1" showErrorMessage="1" sqref="C40 C61 C59 C56 C54 C51 C48 C46 C43 C64">
      <formula1>"x"</formula1>
    </dataValidation>
  </dataValidations>
  <pageMargins left="0.6692913385826772" right="0.55118110236220474" top="0.62992125984251968" bottom="0.6692913385826772" header="0.31496062992125984" footer="0.31496062992125984"/>
  <pageSetup paperSize="9" scale="89" orientation="landscape" r:id="rId1"/>
  <headerFooter>
    <oddFooter>&amp;L&amp;7verze šablony 2.0&amp;C&amp;P.</oddFooter>
  </headerFooter>
  <rowBreaks count="6" manualBreakCount="6">
    <brk id="23" max="34" man="1"/>
    <brk id="37" max="34" man="1"/>
    <brk id="67" max="34" man="1"/>
    <brk id="108" max="34" man="1"/>
    <brk id="134" max="34" man="1"/>
    <brk id="175" max="3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D13" sqref="D13"/>
    </sheetView>
  </sheetViews>
  <sheetFormatPr defaultRowHeight="15" x14ac:dyDescent="0.25"/>
  <cols>
    <col min="1" max="1" width="9.140625" style="74"/>
    <col min="2" max="2" width="29.7109375" style="74" bestFit="1" customWidth="1"/>
    <col min="3" max="3" width="25.85546875" style="74" bestFit="1" customWidth="1"/>
    <col min="4" max="4" width="48.42578125" style="74" customWidth="1"/>
    <col min="5" max="5" width="8.85546875" style="74" bestFit="1" customWidth="1"/>
    <col min="6" max="6" width="9.85546875" style="74" bestFit="1" customWidth="1"/>
    <col min="7" max="16384" width="9.140625" style="74"/>
  </cols>
  <sheetData>
    <row r="1" spans="2:6" s="73" customFormat="1" x14ac:dyDescent="0.25">
      <c r="B1" s="73" t="s">
        <v>76</v>
      </c>
      <c r="C1" s="73" t="s">
        <v>102</v>
      </c>
      <c r="D1" s="73" t="s">
        <v>77</v>
      </c>
      <c r="E1" s="316" t="s">
        <v>135</v>
      </c>
      <c r="F1" s="316"/>
    </row>
    <row r="2" spans="2:6" x14ac:dyDescent="0.25">
      <c r="B2" s="72" t="s">
        <v>78</v>
      </c>
      <c r="C2" s="72" t="s">
        <v>78</v>
      </c>
      <c r="D2" s="72" t="s">
        <v>91</v>
      </c>
      <c r="E2" s="123" t="s">
        <v>136</v>
      </c>
      <c r="F2" s="123" t="s">
        <v>137</v>
      </c>
    </row>
    <row r="3" spans="2:6" x14ac:dyDescent="0.25">
      <c r="B3" s="72" t="s">
        <v>82</v>
      </c>
      <c r="C3" s="72" t="s">
        <v>82</v>
      </c>
      <c r="D3" s="72" t="s">
        <v>92</v>
      </c>
      <c r="E3" s="124">
        <v>800000</v>
      </c>
      <c r="F3" s="124">
        <v>30000000</v>
      </c>
    </row>
    <row r="4" spans="2:6" x14ac:dyDescent="0.25">
      <c r="B4" s="72" t="s">
        <v>49</v>
      </c>
      <c r="C4" s="72" t="s">
        <v>49</v>
      </c>
      <c r="D4" s="121" t="s">
        <v>139</v>
      </c>
      <c r="E4" s="125">
        <f>E3/1000000</f>
        <v>0.8</v>
      </c>
      <c r="F4" s="125">
        <f>F3/1000000</f>
        <v>30</v>
      </c>
    </row>
    <row r="5" spans="2:6" x14ac:dyDescent="0.25">
      <c r="B5" s="72" t="s">
        <v>79</v>
      </c>
      <c r="C5" s="72"/>
      <c r="D5" s="53" t="s">
        <v>96</v>
      </c>
    </row>
    <row r="6" spans="2:6" ht="24" x14ac:dyDescent="0.25">
      <c r="B6" s="72" t="s">
        <v>83</v>
      </c>
      <c r="C6" s="72"/>
      <c r="D6" s="53" t="s">
        <v>105</v>
      </c>
    </row>
    <row r="7" spans="2:6" ht="24" x14ac:dyDescent="0.25">
      <c r="B7" s="72" t="s">
        <v>70</v>
      </c>
      <c r="C7" s="72"/>
      <c r="D7" s="53" t="s">
        <v>93</v>
      </c>
    </row>
    <row r="8" spans="2:6" ht="24" x14ac:dyDescent="0.25">
      <c r="B8" s="72" t="s">
        <v>2</v>
      </c>
      <c r="C8" s="72"/>
      <c r="D8" s="72" t="s">
        <v>94</v>
      </c>
    </row>
    <row r="9" spans="2:6" x14ac:dyDescent="0.25">
      <c r="B9" s="72" t="s">
        <v>80</v>
      </c>
      <c r="C9" s="72"/>
      <c r="D9" s="72" t="s">
        <v>95</v>
      </c>
    </row>
    <row r="10" spans="2:6" x14ac:dyDescent="0.25">
      <c r="B10" s="72" t="s">
        <v>81</v>
      </c>
      <c r="C10" s="72"/>
      <c r="D10" s="53" t="s">
        <v>103</v>
      </c>
    </row>
    <row r="11" spans="2:6" ht="24" x14ac:dyDescent="0.25">
      <c r="B11" s="72" t="s">
        <v>84</v>
      </c>
      <c r="C11" s="72"/>
      <c r="D11" s="53" t="s">
        <v>143</v>
      </c>
    </row>
    <row r="12" spans="2:6" x14ac:dyDescent="0.25">
      <c r="D12" s="53" t="s">
        <v>150</v>
      </c>
    </row>
    <row r="13" spans="2:6" ht="24" x14ac:dyDescent="0.25">
      <c r="D13" s="53" t="str">
        <f>CONCATENATE("Výše zvýhodněného úvěru musí být v rozmezí ",E4," - ",F4," mil. Kč.")</f>
        <v>Výše zvýhodněného úvěru musí být v rozmezí 0,8 - 30 mil. Kč.</v>
      </c>
    </row>
    <row r="14" spans="2:6" x14ac:dyDescent="0.25">
      <c r="D14" s="53"/>
    </row>
    <row r="20" spans="2:3" x14ac:dyDescent="0.25">
      <c r="B20" s="72"/>
      <c r="C20" s="72"/>
    </row>
    <row r="21" spans="2:3" x14ac:dyDescent="0.25">
      <c r="B21" s="72"/>
      <c r="C21" s="72"/>
    </row>
    <row r="22" spans="2:3" x14ac:dyDescent="0.25">
      <c r="B22" s="72"/>
      <c r="C22" s="72"/>
    </row>
    <row r="23" spans="2:3" x14ac:dyDescent="0.25">
      <c r="B23" s="72"/>
      <c r="C23" s="72"/>
    </row>
    <row r="24" spans="2:3" x14ac:dyDescent="0.25">
      <c r="B24" s="72"/>
      <c r="C24" s="72"/>
    </row>
    <row r="25" spans="2:3" x14ac:dyDescent="0.25">
      <c r="B25" s="72"/>
      <c r="C25" s="72"/>
    </row>
    <row r="26" spans="2:3" x14ac:dyDescent="0.25">
      <c r="B26" s="72"/>
      <c r="C26" s="72"/>
    </row>
    <row r="27" spans="2:3" x14ac:dyDescent="0.25">
      <c r="B27" s="72"/>
      <c r="C27" s="72"/>
    </row>
    <row r="28" spans="2:3" x14ac:dyDescent="0.25">
      <c r="B28" s="72"/>
      <c r="C28" s="72"/>
    </row>
    <row r="29" spans="2:3" x14ac:dyDescent="0.25">
      <c r="B29" s="72"/>
      <c r="C29" s="72"/>
    </row>
  </sheetData>
  <sheetProtection selectLockedCells="1" selectUnlockedCells="1"/>
  <mergeCells count="1">
    <mergeCell ref="E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příloha PU</vt:lpstr>
      <vt:lpstr>_vst</vt:lpstr>
      <vt:lpstr>cena</vt:lpstr>
      <vt:lpstr>kategorie</vt:lpstr>
      <vt:lpstr>kategoriezp</vt:lpstr>
      <vt:lpstr>'příloha PU'!Oblast_tisku</vt:lpstr>
      <vt:lpstr>zarazeni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2018-04-19T09:53:44Z</cp:lastPrinted>
  <dcterms:created xsi:type="dcterms:W3CDTF">2014-10-10T08:25:14Z</dcterms:created>
  <dcterms:modified xsi:type="dcterms:W3CDTF">2018-04-27T12:23:44Z</dcterms:modified>
</cp:coreProperties>
</file>