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1505"/>
  </bookViews>
  <sheets>
    <sheet name="zár_okr_Mzáru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UO03">'[1]06-29'!$B$1:$P$377</definedName>
    <definedName name="___________________________________________________UO03">'[1]06-29'!$B$1:$P$377</definedName>
    <definedName name="__________________________________________________UO03">'[1]06-29'!$B$1:$P$377</definedName>
    <definedName name="_________________________________________________UO03">'[1]06-29'!$B$1:$P$377</definedName>
    <definedName name="________________________________________________UO03">'[1]06-29'!$B$1:$P$377</definedName>
    <definedName name="_______________________________________________UO03">'[1]06-29'!$B$1:$P$377</definedName>
    <definedName name="______________________________________________UO03">'[1]06-29'!$B$1:$P$377</definedName>
    <definedName name="_____________________________________________UO03">'[1]06-29'!$B$1:$P$377</definedName>
    <definedName name="____________________________________________UO03">'[1]06-29'!$B$1:$P$377</definedName>
    <definedName name="___________________________________________UO03">'[1]06-29'!$B$1:$P$377</definedName>
    <definedName name="__________________________________________UO03">'[1]06-29'!$B$1:$P$377</definedName>
    <definedName name="_________________________________________UO03">'[1]06-29'!$B$1:$P$377</definedName>
    <definedName name="________________________________________UO03">'[1]06-29'!$B$1:$P$377</definedName>
    <definedName name="_______________________________________UO03">'[1]06-29'!$B$1:$P$377</definedName>
    <definedName name="______________________________________UO03">'[1]06-29'!$B$1:$P$377</definedName>
    <definedName name="_____________________________________UO03">'[1]06-29'!$B$1:$P$377</definedName>
    <definedName name="____________________________________UO03">'[1]06-29'!$B$1:$P$377</definedName>
    <definedName name="___________________________________UO03">'[1]06-29'!$B$1:$P$377</definedName>
    <definedName name="__________________________________UO03">'[1]06-29'!$B$1:$P$377</definedName>
    <definedName name="_________________________________UO03">'[1]06-29'!$B$1:$P$377</definedName>
    <definedName name="________________________________UO03">'[1]06-29'!$B$1:$P$377</definedName>
    <definedName name="_______________________________UO03">'[1]06-29'!$B$1:$P$377</definedName>
    <definedName name="______________________________UO03">'[1]06-29'!$B$1:$P$377</definedName>
    <definedName name="_____________________________UO03">'[1]06-29'!$B$1:$P$377</definedName>
    <definedName name="____________________________UO03">'[1]06-29'!$B$1:$P$377</definedName>
    <definedName name="___________________________UO03">'[1]06-29'!$B$1:$P$377</definedName>
    <definedName name="__________________________UO03">'[1]06-29'!$B$1:$P$377</definedName>
    <definedName name="_________________________UO03">'[1]06-29'!$B$1:$P$377</definedName>
    <definedName name="________________________UO03">'[1]06-29'!$B$1:$P$377</definedName>
    <definedName name="_______________________UO03">'[1]06-29'!$B$1:$P$377</definedName>
    <definedName name="______________________UO03">'[1]06-29'!$B$1:$P$377</definedName>
    <definedName name="_____________________UO03">'[1]06-29'!$B$1:$P$377</definedName>
    <definedName name="____________________UO03">'[1]06-29'!$B$1:$P$377</definedName>
    <definedName name="___________________UO03">'[1]06-29'!$B$1:$P$377</definedName>
    <definedName name="__________________UO03">'[1]06-29'!$B$1:$P$377</definedName>
    <definedName name="_________________UO03">'[1]06-29'!$B$1:$P$377</definedName>
    <definedName name="________________UO03">'[1]06-29'!$B$1:$P$377</definedName>
    <definedName name="_______________UO03">'[1]06-29'!$B$1:$P$377</definedName>
    <definedName name="______________UO03">'[1]06-29'!$B$1:$P$377</definedName>
    <definedName name="_____________UO03">'[1]06-29'!$B$1:$P$377</definedName>
    <definedName name="____________UO03">'[1]06-29'!$B$1:$P$377</definedName>
    <definedName name="___________UO03">'[1]06-29'!$B$1:$P$377</definedName>
    <definedName name="__________UO03">'[1]06-29'!$B$1:$P$377</definedName>
    <definedName name="_________UO03">'[1]06-29'!$B$1:$P$377</definedName>
    <definedName name="________UO03">'[1]06-29'!$B$1:$P$377</definedName>
    <definedName name="_______UO03">'[1]06-29'!$B$1:$P$377</definedName>
    <definedName name="______UO03">'[1]06-29'!$B$1:$P$377</definedName>
    <definedName name="_____UO03">'[1]06-29'!$B$1:$P$377</definedName>
    <definedName name="____UO03">'[1]06-29'!$B$1:$P$377</definedName>
    <definedName name="___UO03">'[1]06-29'!$B$1:$P$377</definedName>
    <definedName name="__UO03">'[1]06-29'!$B$1:$P$377</definedName>
    <definedName name="_UO03">'[1]06-29'!$B$1:$P$377</definedName>
    <definedName name="a">'[2]06-29'!$B$1:$P$377</definedName>
    <definedName name="aa">'[3]06-29'!$B$1:$P$377</definedName>
    <definedName name="b">'[4]06-29'!$B$1:$P$377</definedName>
    <definedName name="ddd">'[2]06-29'!$B$1:$P$377</definedName>
    <definedName name="eee">'[5]06-29'!$B$1:$P$377</definedName>
    <definedName name="fff">'[6]06-29'!$B$1:$P$377</definedName>
    <definedName name="fw_3M_USD" localSheetId="0">#REF!</definedName>
    <definedName name="fw_3M_USD">#REF!</definedName>
    <definedName name="hh">#REF!</definedName>
    <definedName name="INOSTART">'[2]06-29'!$B$1:$P$377</definedName>
    <definedName name="inostart_u" localSheetId="0">#REF!</definedName>
    <definedName name="inostart_u">#REF!</definedName>
    <definedName name="ka">#REF!</definedName>
    <definedName name="kkk">'[5]06-29'!$B$1:$P$377</definedName>
    <definedName name="kkknnnn">#REF!</definedName>
    <definedName name="ko">#REF!</definedName>
    <definedName name="kop">#REF!</definedName>
    <definedName name="kopie">'[2]06-29'!$B$1:$P$377</definedName>
    <definedName name="l">#REF!</definedName>
    <definedName name="ll">#REF!</definedName>
    <definedName name="lll">#REF!</definedName>
    <definedName name="lop">#REF!</definedName>
    <definedName name="majka">'[2]06-29'!$B$1:$P$377</definedName>
    <definedName name="MB">'[8]06-29'!$B$1:$P$377</definedName>
    <definedName name="mm">'[9]06-29'!$B$1:$P$377</definedName>
    <definedName name="mmm">'[6]06-29'!$B$1:$P$377</definedName>
    <definedName name="Ok">#REF!</definedName>
    <definedName name="oo">#REF!</definedName>
    <definedName name="ooo">#REF!</definedName>
    <definedName name="OU">'[4]06-29'!$B$1:$P$377</definedName>
    <definedName name="p">#REF!</definedName>
    <definedName name="po" localSheetId="0">#REF!</definedName>
    <definedName name="po">#REF!</definedName>
    <definedName name="poooo">#REF!</definedName>
    <definedName name="PP">#REF!</definedName>
    <definedName name="spot_sazby_USD" localSheetId="0">#REF!</definedName>
    <definedName name="spot_sazby_USD">#REF!</definedName>
    <definedName name="t">'[6]06-29'!$B$1:$P$377</definedName>
    <definedName name="Toky">'[4]06-29'!$B$1:$P$377</definedName>
    <definedName name="Toky2">'[4]06-29'!$B$1:$P$377</definedName>
    <definedName name="tt">'[2]06-29'!$B$1:$P$377</definedName>
    <definedName name="uu">#REF!</definedName>
    <definedName name="uuu">'[2]06-29'!$B$1:$P$377</definedName>
    <definedName name="uuuuu">'[9]06-29'!$B$1:$P$377</definedName>
    <definedName name="uuuuuuuuuuuuuuuuu">'[6]06-29'!$B$1:$P$377</definedName>
    <definedName name="xcx">'[4]06-29'!$B$1:$P$377</definedName>
    <definedName name="zá_UB">'[9]06-29'!$B$1:$P$377</definedName>
    <definedName name="zdr">'[5]06-29'!$B$1:$P$377</definedName>
    <definedName name="zdroje3">'[5]06-29'!$B$1:$P$377</definedName>
    <definedName name="ZiProv06">'[6]06-29'!$B$1:$P$377</definedName>
  </definedNames>
  <calcPr calcId="125725"/>
</workbook>
</file>

<file path=xl/calcChain.xml><?xml version="1.0" encoding="utf-8"?>
<calcChain xmlns="http://schemas.openxmlformats.org/spreadsheetml/2006/main">
  <c r="F104" i="1"/>
  <c r="B104"/>
  <c r="F103"/>
  <c r="D103"/>
  <c r="D104" s="1"/>
  <c r="B103"/>
  <c r="F95"/>
  <c r="D95"/>
  <c r="B95"/>
  <c r="B96" s="1"/>
  <c r="F90"/>
  <c r="F96" s="1"/>
  <c r="D90"/>
  <c r="D96" s="1"/>
  <c r="B90"/>
  <c r="F84"/>
  <c r="B84"/>
  <c r="F83"/>
  <c r="D83"/>
  <c r="B83"/>
  <c r="F75"/>
  <c r="D75"/>
  <c r="D84" s="1"/>
  <c r="B75"/>
  <c r="F68"/>
  <c r="D68"/>
  <c r="B68"/>
  <c r="B69" s="1"/>
  <c r="F63"/>
  <c r="D63"/>
  <c r="D69" s="1"/>
  <c r="B63"/>
  <c r="F57"/>
  <c r="F69" s="1"/>
  <c r="D57"/>
  <c r="B57"/>
  <c r="F52"/>
  <c r="B52"/>
  <c r="F51"/>
  <c r="D51"/>
  <c r="B51"/>
  <c r="F43"/>
  <c r="D43"/>
  <c r="D52" s="1"/>
  <c r="B43"/>
  <c r="F39"/>
  <c r="B39"/>
  <c r="F38"/>
  <c r="D38"/>
  <c r="B38"/>
  <c r="F30"/>
  <c r="D30"/>
  <c r="D39" s="1"/>
  <c r="B30"/>
  <c r="F22"/>
  <c r="B22"/>
  <c r="F21"/>
  <c r="D21"/>
  <c r="D22" s="1"/>
  <c r="B21"/>
  <c r="F8"/>
  <c r="B8"/>
  <c r="F7"/>
  <c r="D7"/>
  <c r="D8" s="1"/>
  <c r="B7"/>
  <c r="D105" l="1"/>
  <c r="F105"/>
  <c r="B105"/>
  <c r="E100" l="1"/>
  <c r="E94"/>
  <c r="E87"/>
  <c r="E83"/>
  <c r="E81"/>
  <c r="E77"/>
  <c r="E74"/>
  <c r="E70"/>
  <c r="E69"/>
  <c r="E64"/>
  <c r="E63"/>
  <c r="E61"/>
  <c r="E54"/>
  <c r="E48"/>
  <c r="E44"/>
  <c r="E43"/>
  <c r="E41"/>
  <c r="E35"/>
  <c r="E31"/>
  <c r="E30"/>
  <c r="E28"/>
  <c r="E24"/>
  <c r="E18"/>
  <c r="E14"/>
  <c r="E10"/>
  <c r="E102"/>
  <c r="E98"/>
  <c r="E92"/>
  <c r="E79"/>
  <c r="E68"/>
  <c r="E66"/>
  <c r="E46"/>
  <c r="E26"/>
  <c r="E16"/>
  <c r="E12"/>
  <c r="E105"/>
  <c r="E103"/>
  <c r="E101"/>
  <c r="E96"/>
  <c r="E90"/>
  <c r="E71"/>
  <c r="E57"/>
  <c r="E45"/>
  <c r="E42"/>
  <c r="E38"/>
  <c r="E36"/>
  <c r="E32"/>
  <c r="E25"/>
  <c r="E19"/>
  <c r="E11"/>
  <c r="E7"/>
  <c r="E104"/>
  <c r="E99"/>
  <c r="E95"/>
  <c r="E93"/>
  <c r="E86"/>
  <c r="E80"/>
  <c r="E76"/>
  <c r="E75"/>
  <c r="E73"/>
  <c r="E67"/>
  <c r="E60"/>
  <c r="E53"/>
  <c r="E52"/>
  <c r="E47"/>
  <c r="E40"/>
  <c r="E39"/>
  <c r="E34"/>
  <c r="E27"/>
  <c r="E23"/>
  <c r="E22"/>
  <c r="E17"/>
  <c r="E13"/>
  <c r="E9"/>
  <c r="E8"/>
  <c r="E89"/>
  <c r="E85"/>
  <c r="E84"/>
  <c r="E72"/>
  <c r="E59"/>
  <c r="E56"/>
  <c r="E50"/>
  <c r="E37"/>
  <c r="E33"/>
  <c r="E20"/>
  <c r="E6"/>
  <c r="E97"/>
  <c r="E91"/>
  <c r="E88"/>
  <c r="E82"/>
  <c r="E78"/>
  <c r="E65"/>
  <c r="E62"/>
  <c r="E58"/>
  <c r="E55"/>
  <c r="E51"/>
  <c r="E49"/>
  <c r="E29"/>
  <c r="E21"/>
  <c r="E15"/>
  <c r="G101"/>
  <c r="G97"/>
  <c r="G91"/>
  <c r="G88"/>
  <c r="G84"/>
  <c r="G82"/>
  <c r="G78"/>
  <c r="G71"/>
  <c r="G68"/>
  <c r="G65"/>
  <c r="G62"/>
  <c r="G58"/>
  <c r="G55"/>
  <c r="G49"/>
  <c r="G45"/>
  <c r="G42"/>
  <c r="G36"/>
  <c r="G32"/>
  <c r="G29"/>
  <c r="G25"/>
  <c r="G19"/>
  <c r="G15"/>
  <c r="G11"/>
  <c r="G86"/>
  <c r="G83"/>
  <c r="G76"/>
  <c r="G60"/>
  <c r="G53"/>
  <c r="G40"/>
  <c r="G34"/>
  <c r="G30"/>
  <c r="G23"/>
  <c r="G102"/>
  <c r="G98"/>
  <c r="G79"/>
  <c r="G66"/>
  <c r="G59"/>
  <c r="G50"/>
  <c r="G39"/>
  <c r="G33"/>
  <c r="G20"/>
  <c r="G16"/>
  <c r="G8"/>
  <c r="G105"/>
  <c r="G103"/>
  <c r="G100"/>
  <c r="G96"/>
  <c r="G94"/>
  <c r="G90"/>
  <c r="G87"/>
  <c r="G81"/>
  <c r="G77"/>
  <c r="G74"/>
  <c r="G70"/>
  <c r="G64"/>
  <c r="G61"/>
  <c r="G57"/>
  <c r="G54"/>
  <c r="G51"/>
  <c r="G48"/>
  <c r="G44"/>
  <c r="G41"/>
  <c r="G38"/>
  <c r="G35"/>
  <c r="G31"/>
  <c r="G28"/>
  <c r="G24"/>
  <c r="G21"/>
  <c r="G18"/>
  <c r="G14"/>
  <c r="G10"/>
  <c r="G7"/>
  <c r="G99"/>
  <c r="G93"/>
  <c r="G80"/>
  <c r="G73"/>
  <c r="G69"/>
  <c r="G67"/>
  <c r="G63"/>
  <c r="G47"/>
  <c r="G43"/>
  <c r="G27"/>
  <c r="G17"/>
  <c r="G13"/>
  <c r="G9"/>
  <c r="G104"/>
  <c r="G95"/>
  <c r="G92"/>
  <c r="G89"/>
  <c r="G85"/>
  <c r="G75"/>
  <c r="G72"/>
  <c r="G56"/>
  <c r="G52"/>
  <c r="G46"/>
  <c r="G37"/>
  <c r="G26"/>
  <c r="G22"/>
  <c r="G12"/>
  <c r="G6"/>
  <c r="C99"/>
  <c r="C93"/>
  <c r="C86"/>
  <c r="C84"/>
  <c r="C80"/>
  <c r="C76"/>
  <c r="C73"/>
  <c r="C68"/>
  <c r="C67"/>
  <c r="C60"/>
  <c r="C53"/>
  <c r="C47"/>
  <c r="C40"/>
  <c r="C34"/>
  <c r="C27"/>
  <c r="C23"/>
  <c r="C17"/>
  <c r="C13"/>
  <c r="C9"/>
  <c r="C101"/>
  <c r="C97"/>
  <c r="C82"/>
  <c r="C71"/>
  <c r="C63"/>
  <c r="C49"/>
  <c r="C43"/>
  <c r="C29"/>
  <c r="C19"/>
  <c r="C15"/>
  <c r="C11"/>
  <c r="C104"/>
  <c r="C100"/>
  <c r="C94"/>
  <c r="C87"/>
  <c r="C77"/>
  <c r="C74"/>
  <c r="C64"/>
  <c r="C54"/>
  <c r="C52"/>
  <c r="C48"/>
  <c r="C28"/>
  <c r="C22"/>
  <c r="C14"/>
  <c r="C105"/>
  <c r="C103"/>
  <c r="C102"/>
  <c r="C98"/>
  <c r="C96"/>
  <c r="C92"/>
  <c r="C90"/>
  <c r="C89"/>
  <c r="C85"/>
  <c r="C79"/>
  <c r="C72"/>
  <c r="C66"/>
  <c r="C59"/>
  <c r="C57"/>
  <c r="C56"/>
  <c r="C51"/>
  <c r="C50"/>
  <c r="C46"/>
  <c r="C38"/>
  <c r="C37"/>
  <c r="C33"/>
  <c r="C26"/>
  <c r="C21"/>
  <c r="C20"/>
  <c r="C16"/>
  <c r="C12"/>
  <c r="C7"/>
  <c r="C6"/>
  <c r="C91"/>
  <c r="C88"/>
  <c r="C83"/>
  <c r="C78"/>
  <c r="C69"/>
  <c r="C65"/>
  <c r="C62"/>
  <c r="C58"/>
  <c r="C55"/>
  <c r="C45"/>
  <c r="C42"/>
  <c r="C36"/>
  <c r="C32"/>
  <c r="C30"/>
  <c r="C25"/>
  <c r="C95"/>
  <c r="C81"/>
  <c r="C75"/>
  <c r="C70"/>
  <c r="C61"/>
  <c r="C44"/>
  <c r="C41"/>
  <c r="C39"/>
  <c r="C35"/>
  <c r="C31"/>
  <c r="C24"/>
  <c r="C18"/>
  <c r="C10"/>
  <c r="C8"/>
</calcChain>
</file>

<file path=xl/sharedStrings.xml><?xml version="1.0" encoding="utf-8"?>
<sst xmlns="http://schemas.openxmlformats.org/spreadsheetml/2006/main" count="114" uniqueCount="111">
  <si>
    <t>Poskytnuté záruky v regionálním členění 
za období od 2. 1. 2017 do 31. 12. 2017</t>
  </si>
  <si>
    <t>okres,</t>
  </si>
  <si>
    <t>ZÁRUKA 2015 - 2023 (M-záruky)</t>
  </si>
  <si>
    <t>kraj,</t>
  </si>
  <si>
    <t>oblast</t>
  </si>
  <si>
    <t>počet</t>
  </si>
  <si>
    <t>objem záruk</t>
  </si>
  <si>
    <t>objem podpoř. Úvěrů</t>
  </si>
  <si>
    <t>(ks)</t>
  </si>
  <si>
    <t>(%)</t>
  </si>
  <si>
    <t>(mil.Kč)</t>
  </si>
  <si>
    <t>Hlavní město Praha</t>
  </si>
  <si>
    <t>Hl. město Praha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</si>
  <si>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</si>
  <si>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</si>
  <si>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</si>
  <si>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</si>
  <si>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</si>
  <si>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</si>
  <si>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</si>
  <si>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</si>
  <si>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</si>
  <si>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</si>
  <si>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</si>
  <si>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</si>
  <si>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</si>
  <si>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</t>
  </si>
  <si>
    <t>Střední Čechy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</si>
  <si>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</si>
  <si>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</si>
  <si>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</si>
  <si>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</si>
  <si>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</si>
  <si>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</si>
  <si>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</si>
  <si>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</si>
  <si>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</si>
  <si>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</si>
  <si>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</si>
  <si>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</si>
  <si>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</si>
  <si>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</si>
  <si>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</si>
  <si>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</t>
  </si>
  <si>
    <t>Jihozápad</t>
  </si>
  <si>
    <t>Cheb</t>
  </si>
  <si>
    <t>Karlovy Vary</t>
  </si>
  <si>
    <t>Sokolov</t>
  </si>
  <si>
    <t>Karlovarský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</si>
  <si>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</si>
  <si>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</si>
  <si>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</si>
  <si>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</si>
  <si>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</si>
  <si>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</si>
  <si>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</si>
  <si>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</t>
  </si>
  <si>
    <t>Severozápad</t>
  </si>
  <si>
    <t>Česká Lípa</t>
  </si>
  <si>
    <t>Jablonec nad Nisou</t>
  </si>
  <si>
    <t>Liberec</t>
  </si>
  <si>
    <t>Semily</t>
  </si>
  <si>
    <t>Liberecký</t>
  </si>
  <si>
    <t>Hradec Králové</t>
  </si>
  <si>
    <t>Jičín</t>
  </si>
  <si>
    <t>Náchod</t>
  </si>
  <si>
    <t>Rychnov nad Kněžnou</t>
  </si>
  <si>
    <t>Trutnov</t>
  </si>
  <si>
    <t>Královéhradecký</t>
  </si>
  <si>
    <t>Chrudim</t>
  </si>
  <si>
    <t>Pardubice</t>
  </si>
  <si>
    <t>Svitavy</t>
  </si>
  <si>
    <t>Ústí nad Orlicí</t>
  </si>
  <si>
    <t>Pardubický</t>
  </si>
  <si>
    <t>Severovýchod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</si>
  <si>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</si>
  <si>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</si>
  <si>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</si>
  <si>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</si>
  <si>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</si>
  <si>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</si>
  <si>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</si>
  <si>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</si>
  <si>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</si>
  <si>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</si>
  <si>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</si>
  <si>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</si>
  <si>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</si>
  <si>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</t>
  </si>
  <si>
    <t>Jihovýchod</t>
  </si>
  <si>
    <t>Jeseník</t>
  </si>
  <si>
    <t>Olomouc</t>
  </si>
  <si>
    <t>Prostějov</t>
  </si>
  <si>
    <t>Přerov</t>
  </si>
  <si>
    <t>Šumperk</t>
  </si>
  <si>
    <t>Olomoucký</t>
  </si>
  <si>
    <t>Kroměříž</t>
  </si>
  <si>
    <t>Uherské Hradiště</t>
  </si>
  <si>
    <t>Vsetín</t>
  </si>
  <si>
    <t>Zlín</t>
  </si>
  <si>
    <t>Zlínský</t>
  </si>
  <si>
    <t>Střední Morava</t>
  </si>
  <si>
    <t>Bruntál</t>
  </si>
  <si>
    <t>Frýdek-Místek</t>
  </si>
  <si>
    <t>Karviná</t>
  </si>
  <si>
    <t>Nový Jičín</t>
  </si>
  <si>
    <t>Opava</t>
  </si>
  <si>
    <t>Ostrava-město</t>
  </si>
  <si>
    <t>Moravskoslezský</t>
  </si>
  <si>
    <t>Moravskoslezsko</t>
  </si>
  <si>
    <t>ČR celkem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</si>
</sst>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0.0"/>
    <numFmt numFmtId="165" formatCode="0.0,,"/>
    <numFmt numFmtId="166" formatCode="_-* #,##0.00\ [$€-1]_-;\-* #,##0.00\ [$€-1]_-;_-* &quot;-&quot;??\ [$€-1]_-"/>
    <numFmt numFmtId="167" formatCode="#,##0,"/>
  </numFmts>
  <fonts count="3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24" borderId="26" applyNumberFormat="0" applyAlignment="0" applyProtection="0"/>
    <xf numFmtId="0" fontId="20" fillId="10" borderId="22" applyNumberFormat="0" applyAlignment="0" applyProtection="0"/>
    <xf numFmtId="0" fontId="21" fillId="0" borderId="27" applyNumberFormat="0" applyFill="0" applyAlignment="0" applyProtection="0"/>
    <xf numFmtId="0" fontId="22" fillId="25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28" applyNumberFormat="0" applyFont="0" applyAlignment="0" applyProtection="0"/>
    <xf numFmtId="0" fontId="26" fillId="23" borderId="29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7" fillId="27" borderId="30"/>
    <xf numFmtId="167" fontId="28" fillId="9" borderId="31"/>
    <xf numFmtId="0" fontId="29" fillId="0" borderId="0" applyNumberFormat="0" applyFill="0" applyBorder="0" applyAlignment="0" applyProtection="0"/>
    <xf numFmtId="167" fontId="30" fillId="5" borderId="31"/>
    <xf numFmtId="0" fontId="31" fillId="0" borderId="32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4" fillId="0" borderId="9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" fontId="8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65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1" fontId="8" fillId="3" borderId="19" xfId="0" applyNumberFormat="1" applyFont="1" applyFill="1" applyBorder="1" applyAlignment="1">
      <alignment vertical="center"/>
    </xf>
    <xf numFmtId="164" fontId="8" fillId="3" borderId="20" xfId="0" applyNumberFormat="1" applyFont="1" applyFill="1" applyBorder="1" applyAlignment="1">
      <alignment vertical="center"/>
    </xf>
    <xf numFmtId="165" fontId="8" fillId="3" borderId="20" xfId="0" applyNumberFormat="1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1" fontId="8" fillId="4" borderId="19" xfId="0" applyNumberFormat="1" applyFont="1" applyFill="1" applyBorder="1" applyAlignment="1">
      <alignment vertical="center"/>
    </xf>
  </cellXfs>
  <cellStyles count="294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čárky 2" xfId="39"/>
    <cellStyle name="čárky 2 2" xfId="40"/>
    <cellStyle name="čárky 3" xfId="41"/>
    <cellStyle name="čárky 3 2" xfId="42"/>
    <cellStyle name="čárky 3 2 2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textový odkaz 2" xfId="51"/>
    <cellStyle name="Check Cell" xfId="52"/>
    <cellStyle name="Input" xfId="53"/>
    <cellStyle name="Linked Cell" xfId="54"/>
    <cellStyle name="Neutral" xfId="55"/>
    <cellStyle name="normální" xfId="0" builtinId="0"/>
    <cellStyle name="normální 10" xfId="56"/>
    <cellStyle name="normální 100" xfId="57"/>
    <cellStyle name="normální 101" xfId="58"/>
    <cellStyle name="normální 102" xfId="59"/>
    <cellStyle name="normální 103" xfId="60"/>
    <cellStyle name="normální 104" xfId="61"/>
    <cellStyle name="normální 105" xfId="62"/>
    <cellStyle name="normální 106" xfId="63"/>
    <cellStyle name="normální 107" xfId="64"/>
    <cellStyle name="normální 108" xfId="65"/>
    <cellStyle name="normální 109" xfId="66"/>
    <cellStyle name="normální 11" xfId="67"/>
    <cellStyle name="normální 11 2" xfId="68"/>
    <cellStyle name="normální 11 2 2" xfId="69"/>
    <cellStyle name="normální 11 2 3" xfId="70"/>
    <cellStyle name="normální 11 2 3 2" xfId="71"/>
    <cellStyle name="normální 11 2 3 2 2" xfId="72"/>
    <cellStyle name="normální 11 2 3 2 2 2" xfId="73"/>
    <cellStyle name="normální 11 3" xfId="74"/>
    <cellStyle name="normální 110" xfId="75"/>
    <cellStyle name="normální 111" xfId="76"/>
    <cellStyle name="normální 112" xfId="77"/>
    <cellStyle name="normální 113" xfId="78"/>
    <cellStyle name="normální 114" xfId="79"/>
    <cellStyle name="normální 115" xfId="80"/>
    <cellStyle name="normální 116" xfId="81"/>
    <cellStyle name="normální 117" xfId="82"/>
    <cellStyle name="normální 118" xfId="83"/>
    <cellStyle name="normální 118 2" xfId="84"/>
    <cellStyle name="normální 118 2 2" xfId="85"/>
    <cellStyle name="normální 119" xfId="86"/>
    <cellStyle name="normální 12" xfId="87"/>
    <cellStyle name="normální 12 2" xfId="88"/>
    <cellStyle name="normální 120" xfId="89"/>
    <cellStyle name="normální 121" xfId="90"/>
    <cellStyle name="normální 122" xfId="91"/>
    <cellStyle name="normální 123" xfId="92"/>
    <cellStyle name="normální 124" xfId="93"/>
    <cellStyle name="normální 125" xfId="94"/>
    <cellStyle name="normální 126" xfId="95"/>
    <cellStyle name="normální 127" xfId="96"/>
    <cellStyle name="normální 128" xfId="97"/>
    <cellStyle name="normální 129" xfId="98"/>
    <cellStyle name="normální 13" xfId="99"/>
    <cellStyle name="normální 13 2" xfId="100"/>
    <cellStyle name="normální 130" xfId="101"/>
    <cellStyle name="normální 131" xfId="102"/>
    <cellStyle name="normální 132" xfId="103"/>
    <cellStyle name="normální 133" xfId="104"/>
    <cellStyle name="normální 134" xfId="105"/>
    <cellStyle name="normální 135" xfId="106"/>
    <cellStyle name="normální 135 2" xfId="107"/>
    <cellStyle name="normální 136" xfId="108"/>
    <cellStyle name="normální 137" xfId="109"/>
    <cellStyle name="normální 138" xfId="110"/>
    <cellStyle name="normální 139" xfId="111"/>
    <cellStyle name="normální 14" xfId="112"/>
    <cellStyle name="normální 14 2" xfId="113"/>
    <cellStyle name="normální 140" xfId="114"/>
    <cellStyle name="normální 141" xfId="115"/>
    <cellStyle name="normální 142" xfId="116"/>
    <cellStyle name="normální 143" xfId="117"/>
    <cellStyle name="normální 143 2" xfId="118"/>
    <cellStyle name="normální 144" xfId="119"/>
    <cellStyle name="normální 145" xfId="120"/>
    <cellStyle name="normální 146" xfId="121"/>
    <cellStyle name="normální 147" xfId="122"/>
    <cellStyle name="normální 148" xfId="123"/>
    <cellStyle name="normální 149" xfId="124"/>
    <cellStyle name="normální 15" xfId="125"/>
    <cellStyle name="normální 15 2" xfId="126"/>
    <cellStyle name="normální 150" xfId="127"/>
    <cellStyle name="normální 151" xfId="128"/>
    <cellStyle name="normální 16" xfId="129"/>
    <cellStyle name="normální 16 2" xfId="130"/>
    <cellStyle name="normální 16 2 2" xfId="131"/>
    <cellStyle name="normální 16 2 2 2" xfId="132"/>
    <cellStyle name="normální 16 2 2 2 2" xfId="133"/>
    <cellStyle name="normální 16 2 2 2 3" xfId="134"/>
    <cellStyle name="normální 16 2 2 2 3 2" xfId="135"/>
    <cellStyle name="normální 16 2 2 2 3 2 2" xfId="136"/>
    <cellStyle name="normální 16 2 2 2 3 2 3" xfId="137"/>
    <cellStyle name="normální 16 2 2 2 3 2 3 2" xfId="138"/>
    <cellStyle name="normální 16 2 2 3" xfId="139"/>
    <cellStyle name="normální 16 2 3" xfId="140"/>
    <cellStyle name="normální 16 3" xfId="141"/>
    <cellStyle name="normální 17" xfId="142"/>
    <cellStyle name="normální 17 2" xfId="143"/>
    <cellStyle name="normální 18" xfId="144"/>
    <cellStyle name="normální 18 2" xfId="145"/>
    <cellStyle name="normální 19" xfId="146"/>
    <cellStyle name="normální 19 2" xfId="147"/>
    <cellStyle name="normální 19 3" xfId="148"/>
    <cellStyle name="normální 2" xfId="149"/>
    <cellStyle name="normální 2 2" xfId="150"/>
    <cellStyle name="normální 20" xfId="151"/>
    <cellStyle name="normální 20 2" xfId="152"/>
    <cellStyle name="normální 21" xfId="153"/>
    <cellStyle name="normální 22" xfId="154"/>
    <cellStyle name="normální 23" xfId="155"/>
    <cellStyle name="normální 24" xfId="156"/>
    <cellStyle name="normální 25" xfId="157"/>
    <cellStyle name="normální 26" xfId="158"/>
    <cellStyle name="normální 27" xfId="159"/>
    <cellStyle name="normální 28" xfId="160"/>
    <cellStyle name="normální 29" xfId="161"/>
    <cellStyle name="normální 3" xfId="162"/>
    <cellStyle name="normální 3 2" xfId="163"/>
    <cellStyle name="normální 30" xfId="164"/>
    <cellStyle name="normální 31" xfId="165"/>
    <cellStyle name="normální 32" xfId="166"/>
    <cellStyle name="normální 33" xfId="167"/>
    <cellStyle name="normální 33 2" xfId="168"/>
    <cellStyle name="normální 33 2 2" xfId="169"/>
    <cellStyle name="normální 34" xfId="170"/>
    <cellStyle name="normální 35" xfId="171"/>
    <cellStyle name="normální 36" xfId="172"/>
    <cellStyle name="normální 36 2" xfId="173"/>
    <cellStyle name="normální 37" xfId="174"/>
    <cellStyle name="normální 38" xfId="175"/>
    <cellStyle name="normální 39" xfId="176"/>
    <cellStyle name="normální 4" xfId="177"/>
    <cellStyle name="normální 40" xfId="178"/>
    <cellStyle name="normální 41" xfId="179"/>
    <cellStyle name="normální 42" xfId="180"/>
    <cellStyle name="normální 42 2" xfId="181"/>
    <cellStyle name="normální 42 2 2" xfId="182"/>
    <cellStyle name="normální 42 2 2 2" xfId="183"/>
    <cellStyle name="normální 42 2 2 2 2" xfId="184"/>
    <cellStyle name="normální 43" xfId="185"/>
    <cellStyle name="normální 44" xfId="186"/>
    <cellStyle name="normální 45" xfId="187"/>
    <cellStyle name="normální 46" xfId="188"/>
    <cellStyle name="normální 47" xfId="189"/>
    <cellStyle name="normální 48" xfId="190"/>
    <cellStyle name="normální 49" xfId="191"/>
    <cellStyle name="normální 5" xfId="192"/>
    <cellStyle name="normální 50" xfId="193"/>
    <cellStyle name="normální 50 2" xfId="194"/>
    <cellStyle name="normální 51" xfId="195"/>
    <cellStyle name="normální 52" xfId="196"/>
    <cellStyle name="normální 52 2" xfId="197"/>
    <cellStyle name="normální 53" xfId="198"/>
    <cellStyle name="normální 54" xfId="199"/>
    <cellStyle name="normální 55" xfId="200"/>
    <cellStyle name="normální 56" xfId="201"/>
    <cellStyle name="normální 57" xfId="202"/>
    <cellStyle name="normální 58" xfId="203"/>
    <cellStyle name="normální 59" xfId="204"/>
    <cellStyle name="normální 6" xfId="205"/>
    <cellStyle name="normální 60" xfId="206"/>
    <cellStyle name="normální 61" xfId="207"/>
    <cellStyle name="normální 62" xfId="208"/>
    <cellStyle name="normální 63" xfId="209"/>
    <cellStyle name="normální 64" xfId="210"/>
    <cellStyle name="normální 65" xfId="211"/>
    <cellStyle name="normální 65 2" xfId="212"/>
    <cellStyle name="normální 66" xfId="213"/>
    <cellStyle name="normální 67" xfId="214"/>
    <cellStyle name="normální 67 2" xfId="215"/>
    <cellStyle name="normální 67 3" xfId="216"/>
    <cellStyle name="normální 67 3 2" xfId="217"/>
    <cellStyle name="normální 68" xfId="218"/>
    <cellStyle name="normální 69" xfId="219"/>
    <cellStyle name="normální 7" xfId="220"/>
    <cellStyle name="normální 7 2" xfId="221"/>
    <cellStyle name="normální 70" xfId="222"/>
    <cellStyle name="normální 70 2" xfId="223"/>
    <cellStyle name="normální 71" xfId="224"/>
    <cellStyle name="normální 72" xfId="225"/>
    <cellStyle name="normální 73" xfId="226"/>
    <cellStyle name="normální 74" xfId="227"/>
    <cellStyle name="normální 75" xfId="228"/>
    <cellStyle name="normální 76" xfId="229"/>
    <cellStyle name="normální 77" xfId="230"/>
    <cellStyle name="normální 78" xfId="231"/>
    <cellStyle name="normální 79" xfId="232"/>
    <cellStyle name="normální 8" xfId="233"/>
    <cellStyle name="normální 8 2" xfId="234"/>
    <cellStyle name="normální 80" xfId="235"/>
    <cellStyle name="normální 81" xfId="236"/>
    <cellStyle name="normální 82" xfId="237"/>
    <cellStyle name="normální 83" xfId="238"/>
    <cellStyle name="normální 84" xfId="239"/>
    <cellStyle name="normální 85" xfId="240"/>
    <cellStyle name="normální 86" xfId="241"/>
    <cellStyle name="normální 87" xfId="242"/>
    <cellStyle name="normální 87 2" xfId="243"/>
    <cellStyle name="normální 88" xfId="244"/>
    <cellStyle name="normální 89" xfId="245"/>
    <cellStyle name="normální 9" xfId="246"/>
    <cellStyle name="normální 90" xfId="247"/>
    <cellStyle name="normální 91" xfId="248"/>
    <cellStyle name="normální 92" xfId="249"/>
    <cellStyle name="normální 93" xfId="250"/>
    <cellStyle name="normální 94" xfId="251"/>
    <cellStyle name="normální 95" xfId="252"/>
    <cellStyle name="normální 96" xfId="253"/>
    <cellStyle name="normální 97" xfId="254"/>
    <cellStyle name="normální 98" xfId="255"/>
    <cellStyle name="normální 99" xfId="256"/>
    <cellStyle name="Note" xfId="257"/>
    <cellStyle name="Output" xfId="258"/>
    <cellStyle name="procent 10" xfId="259"/>
    <cellStyle name="procent 10 2" xfId="260"/>
    <cellStyle name="procent 11" xfId="261"/>
    <cellStyle name="procent 11 2" xfId="262"/>
    <cellStyle name="procent 12" xfId="263"/>
    <cellStyle name="procent 12 2" xfId="264"/>
    <cellStyle name="procent 13" xfId="265"/>
    <cellStyle name="procent 13 2" xfId="266"/>
    <cellStyle name="procent 14" xfId="267"/>
    <cellStyle name="procent 14 2" xfId="268"/>
    <cellStyle name="procent 15" xfId="269"/>
    <cellStyle name="procent 16" xfId="270"/>
    <cellStyle name="procent 17" xfId="271"/>
    <cellStyle name="procent 18" xfId="272"/>
    <cellStyle name="procent 19" xfId="273"/>
    <cellStyle name="procent 2" xfId="274"/>
    <cellStyle name="procent 2 2" xfId="275"/>
    <cellStyle name="procent 20" xfId="276"/>
    <cellStyle name="procent 21" xfId="277"/>
    <cellStyle name="procent 3" xfId="278"/>
    <cellStyle name="procent 3 2" xfId="279"/>
    <cellStyle name="procent 4" xfId="280"/>
    <cellStyle name="procent 5" xfId="281"/>
    <cellStyle name="procent 6" xfId="282"/>
    <cellStyle name="procent 7" xfId="283"/>
    <cellStyle name="procent 7 2" xfId="284"/>
    <cellStyle name="procent 8" xfId="285"/>
    <cellStyle name="procent 9" xfId="286"/>
    <cellStyle name="procent 9 2" xfId="287"/>
    <cellStyle name="stredny_s" xfId="288"/>
    <cellStyle name="svetly_s" xfId="289"/>
    <cellStyle name="Title" xfId="290"/>
    <cellStyle name="tmavy_s" xfId="291"/>
    <cellStyle name="Total" xfId="292"/>
    <cellStyle name="Warning Text" xfId="2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5\Zpravy_y\ZPRAVY_Y\HLASENI\98\REKONSTR\DZD\zadosti-DZD-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Alena\Hodnocen&#237;%20FOP\2005\0305\ZPRAVY_Y\HLASENI\98\REKONSTR\DZD\zadosti-DZD-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y\Alena\Hodnocen&#237;%20FOP\2005\0305\ZPRAVY_Y\HLASENI\98\REKONSTR\DZD\zadosti-DZD-su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kumenty\HLASENI\98\UVOLNENI\DZD\zadosti-DZD-su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rtos\Local%20Settings\Temporary%20Internet%20Files\OLK193\excel5\FINOP\FOP2004\ZPRAVY_Y\HLASENI\98\REKONSTR\DZD\zadosti-DZD-su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5\ZPRAVY_Y\ZPRAVY_Y\HLASENI\98\REKONSTR\DZD\zadosti-DZD-su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JNOVA\AppData\Local\Microsoft\Windows\Temporary%20Internet%20Files\Content.Outlook\NPXTWSA7\VZ_2017_podklady_m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nty\HLASENI\98\REKONSTR\DZD\zadosti-DZD-su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y\excel5\ZPRAVY_Y\ZPRAVY_Y\HLASENI\98\REKONSTR\DZD\zadosti-DZD-su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žád (pův)"/>
      <sheetName val="bil (help)"/>
      <sheetName val="užití (help)"/>
      <sheetName val="MSPž"/>
      <sheetName val="OPPIž"/>
      <sheetName val="OPPI 2008"/>
      <sheetName val="žád"/>
      <sheetName val="5-zar_UB"/>
      <sheetName val="subj"/>
      <sheetName val="FOP"/>
      <sheetName val="z-odv"/>
      <sheetName val="zár_ÚB_NP_2015+"/>
      <sheetName val="zár_okr_Mzáruky"/>
      <sheetName val="zár_okr_Száruky"/>
      <sheetName val="u-odv"/>
      <sheetName val="u-okr"/>
      <sheetName val="rez (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105"/>
  <sheetViews>
    <sheetView tabSelected="1" workbookViewId="0">
      <selection activeCell="F103" sqref="F103"/>
    </sheetView>
  </sheetViews>
  <sheetFormatPr defaultRowHeight="12.75"/>
  <cols>
    <col min="1" max="1" width="29.28515625" customWidth="1"/>
    <col min="3" max="3" width="9" customWidth="1"/>
    <col min="4" max="4" width="10.7109375" customWidth="1"/>
    <col min="6" max="6" width="8.7109375" customWidth="1"/>
    <col min="8" max="8" width="6.5703125" customWidth="1"/>
    <col min="16" max="17" width="8.85546875" customWidth="1"/>
  </cols>
  <sheetData>
    <row r="1" spans="1:7" ht="68.45" customHeight="1" thickBot="1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5"/>
      <c r="D2" s="5"/>
      <c r="E2" s="5"/>
      <c r="F2" s="5"/>
      <c r="G2" s="6"/>
    </row>
    <row r="3" spans="1:7">
      <c r="A3" s="7" t="s">
        <v>3</v>
      </c>
      <c r="B3" s="8"/>
      <c r="C3" s="9"/>
      <c r="D3" s="9"/>
      <c r="E3" s="9"/>
      <c r="F3" s="9"/>
      <c r="G3" s="10"/>
    </row>
    <row r="4" spans="1:7">
      <c r="A4" s="11" t="s">
        <v>4</v>
      </c>
      <c r="B4" s="12" t="s">
        <v>5</v>
      </c>
      <c r="C4" s="13"/>
      <c r="D4" s="13" t="s">
        <v>6</v>
      </c>
      <c r="E4" s="13"/>
      <c r="F4" s="14" t="s">
        <v>7</v>
      </c>
      <c r="G4" s="15"/>
    </row>
    <row r="5" spans="1:7" ht="13.5" thickBot="1">
      <c r="A5" s="16"/>
      <c r="B5" s="17" t="s">
        <v>8</v>
      </c>
      <c r="C5" s="18" t="s">
        <v>9</v>
      </c>
      <c r="D5" s="18" t="s">
        <v>10</v>
      </c>
      <c r="E5" s="18" t="s">
        <v>9</v>
      </c>
      <c r="F5" s="18" t="s">
        <v>10</v>
      </c>
      <c r="G5" s="19" t="s">
        <v>9</v>
      </c>
    </row>
    <row r="6" spans="1:7" ht="13.5" thickBot="1">
      <c r="A6" s="20" t="s">
        <v>11</v>
      </c>
      <c r="B6" s="21">
        <v>564</v>
      </c>
      <c r="C6" s="22">
        <f t="shared" ref="C6:C69" si="0">IF(B$105=0,0,(B6/B$105)*100)</f>
        <v>26.441631504922647</v>
      </c>
      <c r="D6" s="23">
        <v>1037757740</v>
      </c>
      <c r="E6" s="22">
        <f t="shared" ref="E6:E69" si="1">IF(D$105=0,0,(D6/D$105)*100)</f>
        <v>26.37047482837913</v>
      </c>
      <c r="F6" s="23">
        <v>1482511057</v>
      </c>
      <c r="G6" s="24">
        <f t="shared" ref="G6:G69" si="2">IF(F$105=0,0,(F6/F$105)*100)</f>
        <v>26.36792871673504</v>
      </c>
    </row>
    <row r="7" spans="1:7" ht="13.5" thickBot="1">
      <c r="A7" s="25" t="s">
        <v>12</v>
      </c>
      <c r="B7" s="26">
        <f>SUM(B6:B6)</f>
        <v>564</v>
      </c>
      <c r="C7" s="27">
        <f t="shared" si="0"/>
        <v>26.441631504922647</v>
      </c>
      <c r="D7" s="28">
        <f>SUM(D6:D6)</f>
        <v>1037757740</v>
      </c>
      <c r="E7" s="27">
        <f t="shared" si="1"/>
        <v>26.37047482837913</v>
      </c>
      <c r="F7" s="28">
        <f>SUM(F6:F6)</f>
        <v>1482511057</v>
      </c>
      <c r="G7" s="29">
        <f t="shared" si="2"/>
        <v>26.36792871673504</v>
      </c>
    </row>
    <row r="8" spans="1:7" ht="13.5" thickBot="1">
      <c r="A8" s="30" t="s">
        <v>13</v>
      </c>
      <c r="B8" s="31">
        <f>B$7</f>
        <v>564</v>
      </c>
      <c r="C8" s="32">
        <f t="shared" si="0"/>
        <v>26.441631504922647</v>
      </c>
      <c r="D8" s="33">
        <f>D$7</f>
        <v>1037757740</v>
      </c>
      <c r="E8" s="32">
        <f t="shared" si="1"/>
        <v>26.37047482837913</v>
      </c>
      <c r="F8" s="33">
        <f>F$7</f>
        <v>1482511057</v>
      </c>
      <c r="G8" s="34">
        <f t="shared" si="2"/>
        <v>26.36792871673504</v>
      </c>
    </row>
    <row r="9" spans="1:7">
      <c r="A9" s="20" t="s">
        <v>14</v>
      </c>
      <c r="B9" s="21">
        <v>9</v>
      </c>
      <c r="C9" s="22">
        <f t="shared" si="0"/>
        <v>0.42194092827004215</v>
      </c>
      <c r="D9" s="23">
        <v>20077372</v>
      </c>
      <c r="E9" s="22">
        <f t="shared" si="1"/>
        <v>0.51018634941330709</v>
      </c>
      <c r="F9" s="23">
        <v>28681960</v>
      </c>
      <c r="G9" s="24">
        <f t="shared" si="2"/>
        <v>0.51013709015206743</v>
      </c>
    </row>
    <row r="10" spans="1:7">
      <c r="A10" s="20" t="s">
        <v>15</v>
      </c>
      <c r="B10" s="21">
        <v>8</v>
      </c>
      <c r="C10" s="22">
        <f t="shared" si="0"/>
        <v>0.37505860290670417</v>
      </c>
      <c r="D10" s="23">
        <v>14858655</v>
      </c>
      <c r="E10" s="22">
        <f t="shared" si="1"/>
        <v>0.37757346686816295</v>
      </c>
      <c r="F10" s="23">
        <v>21226650</v>
      </c>
      <c r="G10" s="24">
        <f t="shared" si="2"/>
        <v>0.37753701158067232</v>
      </c>
    </row>
    <row r="11" spans="1:7">
      <c r="A11" s="20" t="s">
        <v>16</v>
      </c>
      <c r="B11" s="21">
        <v>15</v>
      </c>
      <c r="C11" s="22">
        <f t="shared" si="0"/>
        <v>0.70323488045007032</v>
      </c>
      <c r="D11" s="23">
        <v>31655894</v>
      </c>
      <c r="E11" s="22">
        <f t="shared" si="1"/>
        <v>0.80440831585302175</v>
      </c>
      <c r="F11" s="23">
        <v>45222705</v>
      </c>
      <c r="G11" s="24">
        <f t="shared" si="2"/>
        <v>0.80433063631304647</v>
      </c>
    </row>
    <row r="12" spans="1:7">
      <c r="A12" s="20" t="s">
        <v>17</v>
      </c>
      <c r="B12" s="21">
        <v>10</v>
      </c>
      <c r="C12" s="22">
        <f t="shared" si="0"/>
        <v>0.46882325363338023</v>
      </c>
      <c r="D12" s="23">
        <v>17691800</v>
      </c>
      <c r="E12" s="22">
        <f t="shared" si="1"/>
        <v>0.44956654967345061</v>
      </c>
      <c r="F12" s="23">
        <v>25274000</v>
      </c>
      <c r="G12" s="24">
        <f t="shared" si="2"/>
        <v>0.44952314334527177</v>
      </c>
    </row>
    <row r="13" spans="1:7">
      <c r="A13" s="20" t="s">
        <v>18</v>
      </c>
      <c r="B13" s="21">
        <v>9</v>
      </c>
      <c r="C13" s="22">
        <f t="shared" si="0"/>
        <v>0.42194092827004215</v>
      </c>
      <c r="D13" s="23">
        <v>19680500</v>
      </c>
      <c r="E13" s="22">
        <f t="shared" si="1"/>
        <v>0.50010143008898722</v>
      </c>
      <c r="F13" s="23">
        <v>28115000</v>
      </c>
      <c r="G13" s="24">
        <f t="shared" si="2"/>
        <v>0.5000531445419133</v>
      </c>
    </row>
    <row r="14" spans="1:7">
      <c r="A14" s="20" t="s">
        <v>19</v>
      </c>
      <c r="B14" s="21">
        <v>10</v>
      </c>
      <c r="C14" s="22">
        <f t="shared" si="0"/>
        <v>0.46882325363338023</v>
      </c>
      <c r="D14" s="23">
        <v>14786800</v>
      </c>
      <c r="E14" s="22">
        <f t="shared" si="1"/>
        <v>0.37574755857015002</v>
      </c>
      <c r="F14" s="23">
        <v>21124000</v>
      </c>
      <c r="G14" s="24">
        <f t="shared" si="2"/>
        <v>0.37571127957685846</v>
      </c>
    </row>
    <row r="15" spans="1:7">
      <c r="A15" s="20" t="s">
        <v>20</v>
      </c>
      <c r="B15" s="21">
        <v>14</v>
      </c>
      <c r="C15" s="22">
        <f t="shared" si="0"/>
        <v>0.65635255508673229</v>
      </c>
      <c r="D15" s="23">
        <v>29553615</v>
      </c>
      <c r="E15" s="22">
        <f t="shared" si="1"/>
        <v>0.75098727805692667</v>
      </c>
      <c r="F15" s="23">
        <v>42219450</v>
      </c>
      <c r="G15" s="24">
        <f t="shared" si="2"/>
        <v>0.75091476910297283</v>
      </c>
    </row>
    <row r="16" spans="1:7">
      <c r="A16" s="20" t="s">
        <v>21</v>
      </c>
      <c r="B16" s="21">
        <v>14</v>
      </c>
      <c r="C16" s="22">
        <f t="shared" si="0"/>
        <v>0.65635255508673229</v>
      </c>
      <c r="D16" s="23">
        <v>18006433</v>
      </c>
      <c r="E16" s="22">
        <f t="shared" si="1"/>
        <v>0.45756169274670533</v>
      </c>
      <c r="F16" s="23">
        <v>25723475</v>
      </c>
      <c r="G16" s="24">
        <f t="shared" si="2"/>
        <v>0.45751750177112899</v>
      </c>
    </row>
    <row r="17" spans="1:7">
      <c r="A17" s="20" t="s">
        <v>22</v>
      </c>
      <c r="B17" s="21">
        <v>23</v>
      </c>
      <c r="C17" s="22">
        <f t="shared" si="0"/>
        <v>1.0782934833567746</v>
      </c>
      <c r="D17" s="23">
        <v>42908600</v>
      </c>
      <c r="E17" s="22">
        <f t="shared" si="1"/>
        <v>1.0903509678674994</v>
      </c>
      <c r="F17" s="23">
        <v>61298000</v>
      </c>
      <c r="G17" s="24">
        <f t="shared" si="2"/>
        <v>1.0902456928376383</v>
      </c>
    </row>
    <row r="18" spans="1:7">
      <c r="A18" s="20" t="s">
        <v>23</v>
      </c>
      <c r="B18" s="21">
        <v>17</v>
      </c>
      <c r="C18" s="22">
        <f t="shared" si="0"/>
        <v>0.79699953117674627</v>
      </c>
      <c r="D18" s="23">
        <v>33082000</v>
      </c>
      <c r="E18" s="22">
        <f t="shared" si="1"/>
        <v>0.84064711314264773</v>
      </c>
      <c r="F18" s="23">
        <v>47260000</v>
      </c>
      <c r="G18" s="24">
        <f t="shared" si="2"/>
        <v>0.84056594739643675</v>
      </c>
    </row>
    <row r="19" spans="1:7">
      <c r="A19" s="20" t="s">
        <v>24</v>
      </c>
      <c r="B19" s="21">
        <v>4</v>
      </c>
      <c r="C19" s="22">
        <f t="shared" si="0"/>
        <v>0.18752930145335209</v>
      </c>
      <c r="D19" s="23">
        <v>9240000</v>
      </c>
      <c r="E19" s="22">
        <f t="shared" si="1"/>
        <v>0.23479775483459478</v>
      </c>
      <c r="F19" s="23">
        <v>13200000</v>
      </c>
      <c r="G19" s="24">
        <f t="shared" si="2"/>
        <v>0.23477508475736281</v>
      </c>
    </row>
    <row r="20" spans="1:7" ht="13.5" thickBot="1">
      <c r="A20" s="20" t="s">
        <v>25</v>
      </c>
      <c r="B20" s="21">
        <v>9</v>
      </c>
      <c r="C20" s="22">
        <f t="shared" si="0"/>
        <v>0.42194092827004215</v>
      </c>
      <c r="D20" s="23">
        <v>15932000</v>
      </c>
      <c r="E20" s="22">
        <f t="shared" si="1"/>
        <v>0.4048482500026801</v>
      </c>
      <c r="F20" s="23">
        <v>22760000</v>
      </c>
      <c r="G20" s="24">
        <f t="shared" si="2"/>
        <v>0.40480916129375588</v>
      </c>
    </row>
    <row r="21" spans="1:7" ht="13.5" thickBot="1">
      <c r="A21" s="25" t="s">
        <v>26</v>
      </c>
      <c r="B21" s="26">
        <f>SUM(B9:B20)</f>
        <v>142</v>
      </c>
      <c r="C21" s="27">
        <f t="shared" si="0"/>
        <v>6.657290201593999</v>
      </c>
      <c r="D21" s="28">
        <f>SUM(D9:D20)</f>
        <v>267473669</v>
      </c>
      <c r="E21" s="27">
        <f t="shared" si="1"/>
        <v>6.7967767271181341</v>
      </c>
      <c r="F21" s="28">
        <f>SUM(F9:F20)</f>
        <v>382105240</v>
      </c>
      <c r="G21" s="29">
        <f t="shared" si="2"/>
        <v>6.7961204626691254</v>
      </c>
    </row>
    <row r="22" spans="1:7" ht="13.5" thickBot="1">
      <c r="A22" s="30" t="s">
        <v>27</v>
      </c>
      <c r="B22" s="35">
        <f>B$21</f>
        <v>142</v>
      </c>
      <c r="C22" s="32">
        <f t="shared" si="0"/>
        <v>6.657290201593999</v>
      </c>
      <c r="D22" s="33">
        <f>D$21</f>
        <v>267473669</v>
      </c>
      <c r="E22" s="32">
        <f t="shared" si="1"/>
        <v>6.7967767271181341</v>
      </c>
      <c r="F22" s="33">
        <f>F$21</f>
        <v>382105240</v>
      </c>
      <c r="G22" s="34">
        <f t="shared" si="2"/>
        <v>6.7961204626691254</v>
      </c>
    </row>
    <row r="23" spans="1:7">
      <c r="A23" s="20" t="s">
        <v>28</v>
      </c>
      <c r="B23" s="21">
        <v>35</v>
      </c>
      <c r="C23" s="22">
        <f t="shared" si="0"/>
        <v>1.6408813877168309</v>
      </c>
      <c r="D23" s="23">
        <v>64957718</v>
      </c>
      <c r="E23" s="22">
        <f t="shared" si="1"/>
        <v>1.6506413793916392</v>
      </c>
      <c r="F23" s="23">
        <v>92796740</v>
      </c>
      <c r="G23" s="24">
        <f t="shared" si="2"/>
        <v>1.6504820074777999</v>
      </c>
    </row>
    <row r="24" spans="1:7">
      <c r="A24" s="20" t="s">
        <v>29</v>
      </c>
      <c r="B24" s="21">
        <v>8</v>
      </c>
      <c r="C24" s="22">
        <f t="shared" si="0"/>
        <v>0.37505860290670417</v>
      </c>
      <c r="D24" s="23">
        <v>12988530</v>
      </c>
      <c r="E24" s="22">
        <f t="shared" si="1"/>
        <v>0.33005169725127481</v>
      </c>
      <c r="F24" s="23">
        <v>19097900</v>
      </c>
      <c r="G24" s="24">
        <f t="shared" si="2"/>
        <v>0.33967508266573021</v>
      </c>
    </row>
    <row r="25" spans="1:7">
      <c r="A25" s="20" t="s">
        <v>30</v>
      </c>
      <c r="B25" s="21">
        <v>10</v>
      </c>
      <c r="C25" s="22">
        <f t="shared" si="0"/>
        <v>0.46882325363338023</v>
      </c>
      <c r="D25" s="23">
        <v>20746600</v>
      </c>
      <c r="E25" s="22">
        <f t="shared" si="1"/>
        <v>0.5271921104384637</v>
      </c>
      <c r="F25" s="23">
        <v>29638000</v>
      </c>
      <c r="G25" s="24">
        <f t="shared" si="2"/>
        <v>0.52714120924535746</v>
      </c>
    </row>
    <row r="26" spans="1:7">
      <c r="A26" s="20" t="s">
        <v>31</v>
      </c>
      <c r="B26" s="21">
        <v>12</v>
      </c>
      <c r="C26" s="22">
        <f t="shared" si="0"/>
        <v>0.56258790436005623</v>
      </c>
      <c r="D26" s="23">
        <v>21761425</v>
      </c>
      <c r="E26" s="22">
        <f t="shared" si="1"/>
        <v>0.55297984112569498</v>
      </c>
      <c r="F26" s="23">
        <v>31087750</v>
      </c>
      <c r="G26" s="24">
        <f t="shared" si="2"/>
        <v>0.55292645008831098</v>
      </c>
    </row>
    <row r="27" spans="1:7">
      <c r="A27" s="20" t="s">
        <v>32</v>
      </c>
      <c r="B27" s="21">
        <v>14</v>
      </c>
      <c r="C27" s="22">
        <f t="shared" si="0"/>
        <v>0.65635255508673229</v>
      </c>
      <c r="D27" s="23">
        <v>23294600</v>
      </c>
      <c r="E27" s="22">
        <f t="shared" si="1"/>
        <v>0.59193937010497311</v>
      </c>
      <c r="F27" s="23">
        <v>33278000</v>
      </c>
      <c r="G27" s="24">
        <f t="shared" si="2"/>
        <v>0.59188221746632719</v>
      </c>
    </row>
    <row r="28" spans="1:7">
      <c r="A28" s="20" t="s">
        <v>33</v>
      </c>
      <c r="B28" s="21">
        <v>9</v>
      </c>
      <c r="C28" s="22">
        <f t="shared" si="0"/>
        <v>0.42194092827004215</v>
      </c>
      <c r="D28" s="23">
        <v>18827270</v>
      </c>
      <c r="E28" s="22">
        <f t="shared" si="1"/>
        <v>0.47841999195505647</v>
      </c>
      <c r="F28" s="23">
        <v>26896100</v>
      </c>
      <c r="G28" s="24">
        <f t="shared" si="2"/>
        <v>0.47837379978352318</v>
      </c>
    </row>
    <row r="29" spans="1:7" ht="13.5" thickBot="1">
      <c r="A29" s="20" t="s">
        <v>34</v>
      </c>
      <c r="B29" s="21">
        <v>13</v>
      </c>
      <c r="C29" s="22">
        <f t="shared" si="0"/>
        <v>0.60947022972339426</v>
      </c>
      <c r="D29" s="23">
        <v>21795781</v>
      </c>
      <c r="E29" s="22">
        <f t="shared" si="1"/>
        <v>0.55385286186867089</v>
      </c>
      <c r="F29" s="23">
        <v>31136830</v>
      </c>
      <c r="G29" s="24">
        <f t="shared" si="2"/>
        <v>0.55379938653981786</v>
      </c>
    </row>
    <row r="30" spans="1:7" ht="13.5" thickBot="1">
      <c r="A30" s="25" t="s">
        <v>35</v>
      </c>
      <c r="B30" s="26">
        <f>SUM(B23:B29)</f>
        <v>101</v>
      </c>
      <c r="C30" s="27">
        <f t="shared" si="0"/>
        <v>4.7351148616971397</v>
      </c>
      <c r="D30" s="28">
        <f>SUM(D23:D29)</f>
        <v>184371924</v>
      </c>
      <c r="E30" s="27">
        <f t="shared" si="1"/>
        <v>4.6850772521357724</v>
      </c>
      <c r="F30" s="28">
        <f>SUM(F23:F29)</f>
        <v>263931320</v>
      </c>
      <c r="G30" s="29">
        <f t="shared" si="2"/>
        <v>4.6942801532668668</v>
      </c>
    </row>
    <row r="31" spans="1:7">
      <c r="A31" s="20" t="s">
        <v>36</v>
      </c>
      <c r="B31" s="21">
        <v>14</v>
      </c>
      <c r="C31" s="22">
        <f t="shared" si="0"/>
        <v>0.65635255508673229</v>
      </c>
      <c r="D31" s="23">
        <v>27135500</v>
      </c>
      <c r="E31" s="22">
        <f t="shared" si="1"/>
        <v>0.68954052773962626</v>
      </c>
      <c r="F31" s="23">
        <v>38765000</v>
      </c>
      <c r="G31" s="24">
        <f t="shared" si="2"/>
        <v>0.68947395156205826</v>
      </c>
    </row>
    <row r="32" spans="1:7">
      <c r="A32" s="20" t="s">
        <v>37</v>
      </c>
      <c r="B32" s="21">
        <v>19</v>
      </c>
      <c r="C32" s="22">
        <f t="shared" si="0"/>
        <v>0.89076418190342233</v>
      </c>
      <c r="D32" s="23">
        <v>31652376</v>
      </c>
      <c r="E32" s="22">
        <f t="shared" si="1"/>
        <v>0.8043189199113</v>
      </c>
      <c r="F32" s="23">
        <v>45217680</v>
      </c>
      <c r="G32" s="24">
        <f t="shared" si="2"/>
        <v>0.80424126170691723</v>
      </c>
    </row>
    <row r="33" spans="1:7">
      <c r="A33" s="20" t="s">
        <v>38</v>
      </c>
      <c r="B33" s="21">
        <v>25</v>
      </c>
      <c r="C33" s="22">
        <f t="shared" si="0"/>
        <v>1.1720581340834506</v>
      </c>
      <c r="D33" s="23">
        <v>42097229</v>
      </c>
      <c r="E33" s="22">
        <f t="shared" si="1"/>
        <v>1.0697332093027916</v>
      </c>
      <c r="F33" s="23">
        <v>60138898</v>
      </c>
      <c r="G33" s="24">
        <f t="shared" si="2"/>
        <v>1.0696299147851815</v>
      </c>
    </row>
    <row r="34" spans="1:7">
      <c r="A34" s="20" t="s">
        <v>39</v>
      </c>
      <c r="B34" s="21">
        <v>16</v>
      </c>
      <c r="C34" s="22">
        <f t="shared" si="0"/>
        <v>0.75011720581340835</v>
      </c>
      <c r="D34" s="23">
        <v>30757580</v>
      </c>
      <c r="E34" s="22">
        <f t="shared" si="1"/>
        <v>0.78158124763478742</v>
      </c>
      <c r="F34" s="23">
        <v>43939400</v>
      </c>
      <c r="G34" s="24">
        <f t="shared" si="2"/>
        <v>0.78150578478694455</v>
      </c>
    </row>
    <row r="35" spans="1:7">
      <c r="A35" s="20" t="s">
        <v>40</v>
      </c>
      <c r="B35" s="21">
        <v>11</v>
      </c>
      <c r="C35" s="22">
        <f t="shared" si="0"/>
        <v>0.51570557899671821</v>
      </c>
      <c r="D35" s="23">
        <v>17103975</v>
      </c>
      <c r="E35" s="22">
        <f t="shared" si="1"/>
        <v>0.43462932129296949</v>
      </c>
      <c r="F35" s="23">
        <v>24434250</v>
      </c>
      <c r="G35" s="24">
        <f t="shared" si="2"/>
        <v>0.43458735717671149</v>
      </c>
    </row>
    <row r="36" spans="1:7">
      <c r="A36" s="20" t="s">
        <v>41</v>
      </c>
      <c r="B36" s="21">
        <v>4</v>
      </c>
      <c r="C36" s="22">
        <f t="shared" si="0"/>
        <v>0.18752930145335209</v>
      </c>
      <c r="D36" s="23">
        <v>11200000</v>
      </c>
      <c r="E36" s="22">
        <f t="shared" si="1"/>
        <v>0.28460333919344821</v>
      </c>
      <c r="F36" s="23">
        <v>16000000</v>
      </c>
      <c r="G36" s="24">
        <f t="shared" si="2"/>
        <v>0.28457586031195492</v>
      </c>
    </row>
    <row r="37" spans="1:7" ht="13.5" thickBot="1">
      <c r="A37" s="20" t="s">
        <v>42</v>
      </c>
      <c r="B37" s="21">
        <v>3</v>
      </c>
      <c r="C37" s="22">
        <f t="shared" si="0"/>
        <v>0.14064697609001406</v>
      </c>
      <c r="D37" s="23">
        <v>5180000</v>
      </c>
      <c r="E37" s="22">
        <f t="shared" si="1"/>
        <v>0.13162904437696979</v>
      </c>
      <c r="F37" s="23">
        <v>7400000</v>
      </c>
      <c r="G37" s="24">
        <f t="shared" si="2"/>
        <v>0.13161633539427914</v>
      </c>
    </row>
    <row r="38" spans="1:7" ht="13.5" thickBot="1">
      <c r="A38" s="25" t="s">
        <v>43</v>
      </c>
      <c r="B38" s="26">
        <f>SUM(B31:B37)</f>
        <v>92</v>
      </c>
      <c r="C38" s="27">
        <f t="shared" si="0"/>
        <v>4.3131739334270982</v>
      </c>
      <c r="D38" s="28">
        <f>SUM(D31:D37)</f>
        <v>165126660</v>
      </c>
      <c r="E38" s="27">
        <f t="shared" si="1"/>
        <v>4.1960356094518927</v>
      </c>
      <c r="F38" s="28">
        <f>SUM(F31:F37)</f>
        <v>235895228</v>
      </c>
      <c r="G38" s="29">
        <f t="shared" si="2"/>
        <v>4.1956304657240473</v>
      </c>
    </row>
    <row r="39" spans="1:7" ht="13.5" thickBot="1">
      <c r="A39" s="30" t="s">
        <v>44</v>
      </c>
      <c r="B39" s="31">
        <f>SUM(B30,B38)</f>
        <v>193</v>
      </c>
      <c r="C39" s="32">
        <f t="shared" si="0"/>
        <v>9.0482887951242397</v>
      </c>
      <c r="D39" s="33">
        <f>SUM(D30,D38)</f>
        <v>349498584</v>
      </c>
      <c r="E39" s="32">
        <f t="shared" si="1"/>
        <v>8.8811128615876651</v>
      </c>
      <c r="F39" s="33">
        <f>SUM(F30,F38)</f>
        <v>499826548</v>
      </c>
      <c r="G39" s="34">
        <f t="shared" si="2"/>
        <v>8.8899106189909141</v>
      </c>
    </row>
    <row r="40" spans="1:7">
      <c r="A40" s="20" t="s">
        <v>45</v>
      </c>
      <c r="B40" s="21">
        <v>14</v>
      </c>
      <c r="C40" s="22">
        <f t="shared" si="0"/>
        <v>0.65635255508673229</v>
      </c>
      <c r="D40" s="23">
        <v>32900000</v>
      </c>
      <c r="E40" s="22">
        <f t="shared" si="1"/>
        <v>0.83602230888075413</v>
      </c>
      <c r="F40" s="23">
        <v>47000000</v>
      </c>
      <c r="G40" s="24">
        <f t="shared" si="2"/>
        <v>0.83594158966636756</v>
      </c>
    </row>
    <row r="41" spans="1:7">
      <c r="A41" s="20" t="s">
        <v>46</v>
      </c>
      <c r="B41" s="21">
        <v>8</v>
      </c>
      <c r="C41" s="22">
        <f t="shared" si="0"/>
        <v>0.37505860290670417</v>
      </c>
      <c r="D41" s="23">
        <v>21150150</v>
      </c>
      <c r="E41" s="22">
        <f t="shared" si="1"/>
        <v>0.53744672450377751</v>
      </c>
      <c r="F41" s="23">
        <v>30214500</v>
      </c>
      <c r="G41" s="24">
        <f t="shared" si="2"/>
        <v>0.53739483321222259</v>
      </c>
    </row>
    <row r="42" spans="1:7" ht="13.5" thickBot="1">
      <c r="A42" s="20" t="s">
        <v>47</v>
      </c>
      <c r="B42" s="21">
        <v>6</v>
      </c>
      <c r="C42" s="22">
        <f t="shared" si="0"/>
        <v>0.28129395218002812</v>
      </c>
      <c r="D42" s="23">
        <v>10594381</v>
      </c>
      <c r="E42" s="22">
        <f t="shared" si="1"/>
        <v>0.26921394725782349</v>
      </c>
      <c r="F42" s="23">
        <v>15134830</v>
      </c>
      <c r="G42" s="24">
        <f t="shared" si="2"/>
        <v>0.26918795424532405</v>
      </c>
    </row>
    <row r="43" spans="1:7" ht="13.5" thickBot="1">
      <c r="A43" s="25" t="s">
        <v>48</v>
      </c>
      <c r="B43" s="26">
        <f>SUM(B40:B42)</f>
        <v>28</v>
      </c>
      <c r="C43" s="27">
        <f t="shared" si="0"/>
        <v>1.3127051101734646</v>
      </c>
      <c r="D43" s="28">
        <f>SUM(D40:D42)</f>
        <v>64644531</v>
      </c>
      <c r="E43" s="27">
        <f t="shared" si="1"/>
        <v>1.6426829806423553</v>
      </c>
      <c r="F43" s="28">
        <f>SUM(F40:F42)</f>
        <v>92349330</v>
      </c>
      <c r="G43" s="29">
        <f t="shared" si="2"/>
        <v>1.6425243771239142</v>
      </c>
    </row>
    <row r="44" spans="1:7">
      <c r="A44" s="20" t="s">
        <v>49</v>
      </c>
      <c r="B44" s="21">
        <v>8</v>
      </c>
      <c r="C44" s="22">
        <f t="shared" si="0"/>
        <v>0.37505860290670417</v>
      </c>
      <c r="D44" s="23">
        <v>14623000</v>
      </c>
      <c r="E44" s="22">
        <f t="shared" si="1"/>
        <v>0.37158523473444582</v>
      </c>
      <c r="F44" s="23">
        <v>20890000</v>
      </c>
      <c r="G44" s="24">
        <f t="shared" si="2"/>
        <v>0.37154935761979613</v>
      </c>
    </row>
    <row r="45" spans="1:7">
      <c r="A45" s="20" t="s">
        <v>50</v>
      </c>
      <c r="B45" s="21">
        <v>7</v>
      </c>
      <c r="C45" s="22">
        <f t="shared" si="0"/>
        <v>0.32817627754336615</v>
      </c>
      <c r="D45" s="23">
        <v>14000000</v>
      </c>
      <c r="E45" s="22">
        <f t="shared" si="1"/>
        <v>0.35575417399181031</v>
      </c>
      <c r="F45" s="23">
        <v>20000000</v>
      </c>
      <c r="G45" s="24">
        <f t="shared" si="2"/>
        <v>0.35571982538994362</v>
      </c>
    </row>
    <row r="46" spans="1:7">
      <c r="A46" s="20" t="s">
        <v>51</v>
      </c>
      <c r="B46" s="21">
        <v>17</v>
      </c>
      <c r="C46" s="22">
        <f t="shared" si="0"/>
        <v>0.79699953117674627</v>
      </c>
      <c r="D46" s="23">
        <v>32673900</v>
      </c>
      <c r="E46" s="22">
        <f t="shared" si="1"/>
        <v>0.83027687897078639</v>
      </c>
      <c r="F46" s="23">
        <v>46677000</v>
      </c>
      <c r="G46" s="24">
        <f t="shared" si="2"/>
        <v>0.83019671448632004</v>
      </c>
    </row>
    <row r="47" spans="1:7">
      <c r="A47" s="20" t="s">
        <v>52</v>
      </c>
      <c r="B47" s="21">
        <v>11</v>
      </c>
      <c r="C47" s="22">
        <f t="shared" si="0"/>
        <v>0.51570557899671821</v>
      </c>
      <c r="D47" s="23">
        <v>19622684</v>
      </c>
      <c r="E47" s="22">
        <f t="shared" si="1"/>
        <v>0.49863226699445085</v>
      </c>
      <c r="F47" s="23">
        <v>28032405</v>
      </c>
      <c r="G47" s="24">
        <f t="shared" si="2"/>
        <v>0.49858411059300917</v>
      </c>
    </row>
    <row r="48" spans="1:7">
      <c r="A48" s="20" t="s">
        <v>53</v>
      </c>
      <c r="B48" s="21">
        <v>4</v>
      </c>
      <c r="C48" s="22">
        <f t="shared" si="0"/>
        <v>0.18752930145335209</v>
      </c>
      <c r="D48" s="23">
        <v>8645000</v>
      </c>
      <c r="E48" s="22">
        <f t="shared" si="1"/>
        <v>0.21967820243994288</v>
      </c>
      <c r="F48" s="23">
        <v>12350000</v>
      </c>
      <c r="G48" s="24">
        <f t="shared" si="2"/>
        <v>0.21965699217829018</v>
      </c>
    </row>
    <row r="49" spans="1:7">
      <c r="A49" s="20" t="s">
        <v>54</v>
      </c>
      <c r="B49" s="21">
        <v>9</v>
      </c>
      <c r="C49" s="22">
        <f t="shared" si="0"/>
        <v>0.42194092827004215</v>
      </c>
      <c r="D49" s="23">
        <v>17551803</v>
      </c>
      <c r="E49" s="22">
        <f t="shared" si="1"/>
        <v>0.44600908416656981</v>
      </c>
      <c r="F49" s="23">
        <v>25074005</v>
      </c>
      <c r="G49" s="24">
        <f t="shared" si="2"/>
        <v>0.44596603402132873</v>
      </c>
    </row>
    <row r="50" spans="1:7" ht="13.5" thickBot="1">
      <c r="A50" s="20" t="s">
        <v>55</v>
      </c>
      <c r="B50" s="21">
        <v>11</v>
      </c>
      <c r="C50" s="22">
        <f t="shared" si="0"/>
        <v>0.51570557899671821</v>
      </c>
      <c r="D50" s="23">
        <v>23115400</v>
      </c>
      <c r="E50" s="22">
        <f t="shared" si="1"/>
        <v>0.58738571667787798</v>
      </c>
      <c r="F50" s="23">
        <v>33022000</v>
      </c>
      <c r="G50" s="24">
        <f t="shared" si="2"/>
        <v>0.58732900370133589</v>
      </c>
    </row>
    <row r="51" spans="1:7" ht="13.5" thickBot="1">
      <c r="A51" s="25" t="s">
        <v>56</v>
      </c>
      <c r="B51" s="26">
        <f>SUM(B44:B50)</f>
        <v>67</v>
      </c>
      <c r="C51" s="27">
        <f t="shared" si="0"/>
        <v>3.1411157993436474</v>
      </c>
      <c r="D51" s="28">
        <f>SUM(D44:D50)</f>
        <v>130231787</v>
      </c>
      <c r="E51" s="27">
        <f t="shared" si="1"/>
        <v>3.3093215579758839</v>
      </c>
      <c r="F51" s="28">
        <f>SUM(F44:F50)</f>
        <v>186045410</v>
      </c>
      <c r="G51" s="29">
        <f t="shared" si="2"/>
        <v>3.3090020379900236</v>
      </c>
    </row>
    <row r="52" spans="1:7" ht="13.5" thickBot="1">
      <c r="A52" s="30" t="s">
        <v>57</v>
      </c>
      <c r="B52" s="31">
        <f>SUM(B51,B43)</f>
        <v>95</v>
      </c>
      <c r="C52" s="32">
        <f t="shared" si="0"/>
        <v>4.4538209095171126</v>
      </c>
      <c r="D52" s="33">
        <f>SUM(D43,D51)</f>
        <v>194876318</v>
      </c>
      <c r="E52" s="32">
        <f t="shared" si="1"/>
        <v>4.9520045386182394</v>
      </c>
      <c r="F52" s="33">
        <f>SUM(F43,F51)</f>
        <v>278394740</v>
      </c>
      <c r="G52" s="34">
        <f t="shared" si="2"/>
        <v>4.9515264151139373</v>
      </c>
    </row>
    <row r="53" spans="1:7">
      <c r="A53" s="20" t="s">
        <v>58</v>
      </c>
      <c r="B53" s="21">
        <v>13</v>
      </c>
      <c r="C53" s="22">
        <f t="shared" si="0"/>
        <v>0.60947022972339426</v>
      </c>
      <c r="D53" s="23">
        <v>31990000</v>
      </c>
      <c r="E53" s="22">
        <f t="shared" si="1"/>
        <v>0.81289828757128646</v>
      </c>
      <c r="F53" s="23">
        <v>45700000</v>
      </c>
      <c r="G53" s="24">
        <f t="shared" si="2"/>
        <v>0.81281980101602125</v>
      </c>
    </row>
    <row r="54" spans="1:7">
      <c r="A54" s="20" t="s">
        <v>59</v>
      </c>
      <c r="B54" s="21">
        <v>22</v>
      </c>
      <c r="C54" s="22">
        <f t="shared" si="0"/>
        <v>1.0314111579934364</v>
      </c>
      <c r="D54" s="23">
        <v>33544890</v>
      </c>
      <c r="E54" s="22">
        <f t="shared" si="1"/>
        <v>0.85240961668543824</v>
      </c>
      <c r="F54" s="23">
        <v>47921271</v>
      </c>
      <c r="G54" s="24">
        <f t="shared" si="2"/>
        <v>0.8523273076292085</v>
      </c>
    </row>
    <row r="55" spans="1:7">
      <c r="A55" s="20" t="s">
        <v>60</v>
      </c>
      <c r="B55" s="21">
        <v>33</v>
      </c>
      <c r="C55" s="22">
        <f t="shared" si="0"/>
        <v>1.5471167369901548</v>
      </c>
      <c r="D55" s="23">
        <v>53901400</v>
      </c>
      <c r="E55" s="22">
        <f t="shared" si="1"/>
        <v>1.3696891452858688</v>
      </c>
      <c r="F55" s="23">
        <v>77002000</v>
      </c>
      <c r="G55" s="24">
        <f t="shared" si="2"/>
        <v>1.3695568997338219</v>
      </c>
    </row>
    <row r="56" spans="1:7" ht="13.5" thickBot="1">
      <c r="A56" s="20" t="s">
        <v>61</v>
      </c>
      <c r="B56" s="21">
        <v>15</v>
      </c>
      <c r="C56" s="22">
        <f t="shared" si="0"/>
        <v>0.70323488045007032</v>
      </c>
      <c r="D56" s="23">
        <v>26411000</v>
      </c>
      <c r="E56" s="22">
        <f t="shared" si="1"/>
        <v>0.67113024923555009</v>
      </c>
      <c r="F56" s="23">
        <v>37730000</v>
      </c>
      <c r="G56" s="24">
        <f t="shared" si="2"/>
        <v>0.67106545059812861</v>
      </c>
    </row>
    <row r="57" spans="1:7" ht="13.5" thickBot="1">
      <c r="A57" s="25" t="s">
        <v>62</v>
      </c>
      <c r="B57" s="26">
        <f>SUM(B53:B56)</f>
        <v>83</v>
      </c>
      <c r="C57" s="27">
        <f t="shared" si="0"/>
        <v>3.8912330051570554</v>
      </c>
      <c r="D57" s="28">
        <f>SUM(D53:D56)</f>
        <v>145847290</v>
      </c>
      <c r="E57" s="27">
        <f t="shared" si="1"/>
        <v>3.706127298778144</v>
      </c>
      <c r="F57" s="28">
        <f>SUM(F53:F56)</f>
        <v>208353271</v>
      </c>
      <c r="G57" s="29">
        <f t="shared" si="2"/>
        <v>3.7057694589771804</v>
      </c>
    </row>
    <row r="58" spans="1:7">
      <c r="A58" s="20" t="s">
        <v>63</v>
      </c>
      <c r="B58" s="21">
        <v>39</v>
      </c>
      <c r="C58" s="22">
        <f t="shared" si="0"/>
        <v>1.8284106891701828</v>
      </c>
      <c r="D58" s="23">
        <v>71431681</v>
      </c>
      <c r="E58" s="22">
        <f t="shared" si="1"/>
        <v>1.8151513336429634</v>
      </c>
      <c r="F58" s="23">
        <v>102045258</v>
      </c>
      <c r="G58" s="24">
        <f t="shared" si="2"/>
        <v>1.8149760678815872</v>
      </c>
    </row>
    <row r="59" spans="1:7">
      <c r="A59" s="20" t="s">
        <v>64</v>
      </c>
      <c r="B59" s="21">
        <v>7</v>
      </c>
      <c r="C59" s="22">
        <f t="shared" si="0"/>
        <v>0.32817627754336615</v>
      </c>
      <c r="D59" s="23">
        <v>10285800</v>
      </c>
      <c r="E59" s="22">
        <f t="shared" si="1"/>
        <v>0.261372591631783</v>
      </c>
      <c r="F59" s="23">
        <v>14694000</v>
      </c>
      <c r="G59" s="24">
        <f t="shared" si="2"/>
        <v>0.26134735571399159</v>
      </c>
    </row>
    <row r="60" spans="1:7">
      <c r="A60" s="20" t="s">
        <v>65</v>
      </c>
      <c r="B60" s="21">
        <v>15</v>
      </c>
      <c r="C60" s="22">
        <f t="shared" si="0"/>
        <v>0.70323488045007032</v>
      </c>
      <c r="D60" s="23">
        <v>34081600</v>
      </c>
      <c r="E60" s="22">
        <f t="shared" si="1"/>
        <v>0.86604796116566307</v>
      </c>
      <c r="F60" s="23">
        <v>48688000</v>
      </c>
      <c r="G60" s="24">
        <f t="shared" si="2"/>
        <v>0.86596434292927871</v>
      </c>
    </row>
    <row r="61" spans="1:7">
      <c r="A61" s="20" t="s">
        <v>66</v>
      </c>
      <c r="B61" s="21">
        <v>14</v>
      </c>
      <c r="C61" s="22">
        <f t="shared" si="0"/>
        <v>0.65635255508673229</v>
      </c>
      <c r="D61" s="23">
        <v>32109000</v>
      </c>
      <c r="E61" s="22">
        <f t="shared" si="1"/>
        <v>0.81592219805021682</v>
      </c>
      <c r="F61" s="23">
        <v>45870000</v>
      </c>
      <c r="G61" s="24">
        <f t="shared" si="2"/>
        <v>0.81584341953183581</v>
      </c>
    </row>
    <row r="62" spans="1:7" ht="13.5" thickBot="1">
      <c r="A62" s="20" t="s">
        <v>67</v>
      </c>
      <c r="B62" s="21">
        <v>19</v>
      </c>
      <c r="C62" s="22">
        <f t="shared" si="0"/>
        <v>0.89076418190342233</v>
      </c>
      <c r="D62" s="23">
        <v>32972100</v>
      </c>
      <c r="E62" s="22">
        <f t="shared" si="1"/>
        <v>0.83785444287681199</v>
      </c>
      <c r="F62" s="23">
        <v>47103000</v>
      </c>
      <c r="G62" s="24">
        <f t="shared" si="2"/>
        <v>0.83777354676712568</v>
      </c>
    </row>
    <row r="63" spans="1:7" ht="13.5" thickBot="1">
      <c r="A63" s="25" t="s">
        <v>68</v>
      </c>
      <c r="B63" s="26">
        <f>SUM(B58:B62)</f>
        <v>94</v>
      </c>
      <c r="C63" s="27">
        <f t="shared" si="0"/>
        <v>4.4069385841537736</v>
      </c>
      <c r="D63" s="28">
        <f>SUM(D58:D62)</f>
        <v>180880181</v>
      </c>
      <c r="E63" s="27">
        <f t="shared" si="1"/>
        <v>4.5963485273674376</v>
      </c>
      <c r="F63" s="28">
        <f>SUM(F58:F62)</f>
        <v>258400258</v>
      </c>
      <c r="G63" s="29">
        <f t="shared" si="2"/>
        <v>4.5959047328238185</v>
      </c>
    </row>
    <row r="64" spans="1:7">
      <c r="A64" s="20" t="s">
        <v>69</v>
      </c>
      <c r="B64" s="21">
        <v>26</v>
      </c>
      <c r="C64" s="22">
        <f t="shared" si="0"/>
        <v>1.2189404594467885</v>
      </c>
      <c r="D64" s="23">
        <v>41705692</v>
      </c>
      <c r="E64" s="22">
        <f t="shared" si="1"/>
        <v>1.0597838577297749</v>
      </c>
      <c r="F64" s="23">
        <v>59579560</v>
      </c>
      <c r="G64" s="24">
        <f t="shared" si="2"/>
        <v>1.0596815340004835</v>
      </c>
    </row>
    <row r="65" spans="1:7">
      <c r="A65" s="20" t="s">
        <v>70</v>
      </c>
      <c r="B65" s="21">
        <v>32</v>
      </c>
      <c r="C65" s="22">
        <f t="shared" si="0"/>
        <v>1.5002344116268167</v>
      </c>
      <c r="D65" s="23">
        <v>51951200</v>
      </c>
      <c r="E65" s="22">
        <f t="shared" si="1"/>
        <v>1.3201325888488096</v>
      </c>
      <c r="F65" s="23">
        <v>74216000</v>
      </c>
      <c r="G65" s="24">
        <f t="shared" si="2"/>
        <v>1.3200051280570029</v>
      </c>
    </row>
    <row r="66" spans="1:7">
      <c r="A66" s="20" t="s">
        <v>71</v>
      </c>
      <c r="B66" s="21">
        <v>19</v>
      </c>
      <c r="C66" s="22">
        <f t="shared" si="0"/>
        <v>0.89076418190342233</v>
      </c>
      <c r="D66" s="23">
        <v>34424600</v>
      </c>
      <c r="E66" s="22">
        <f t="shared" si="1"/>
        <v>0.87476393842846234</v>
      </c>
      <c r="F66" s="23">
        <v>49178000</v>
      </c>
      <c r="G66" s="24">
        <f t="shared" si="2"/>
        <v>0.87467947865133233</v>
      </c>
    </row>
    <row r="67" spans="1:7" ht="13.5" thickBot="1">
      <c r="A67" s="20" t="s">
        <v>72</v>
      </c>
      <c r="B67" s="21">
        <v>27</v>
      </c>
      <c r="C67" s="22">
        <f t="shared" si="0"/>
        <v>1.2658227848101267</v>
      </c>
      <c r="D67" s="23">
        <v>51398970</v>
      </c>
      <c r="E67" s="22">
        <f t="shared" si="1"/>
        <v>1.3060998654557026</v>
      </c>
      <c r="F67" s="23">
        <v>73427100</v>
      </c>
      <c r="G67" s="24">
        <f t="shared" si="2"/>
        <v>1.3059737595444965</v>
      </c>
    </row>
    <row r="68" spans="1:7" ht="13.5" thickBot="1">
      <c r="A68" s="25" t="s">
        <v>73</v>
      </c>
      <c r="B68" s="26">
        <f>SUM(B64:B67)</f>
        <v>104</v>
      </c>
      <c r="C68" s="27">
        <f t="shared" si="0"/>
        <v>4.8757618377871541</v>
      </c>
      <c r="D68" s="28">
        <f>SUM(D64:D67)</f>
        <v>179480462</v>
      </c>
      <c r="E68" s="27">
        <f t="shared" si="1"/>
        <v>4.5607802504627495</v>
      </c>
      <c r="F68" s="28">
        <f>SUM(F64:F67)</f>
        <v>256400660</v>
      </c>
      <c r="G68" s="29">
        <f t="shared" si="2"/>
        <v>4.5603399002533154</v>
      </c>
    </row>
    <row r="69" spans="1:7" ht="13.5" thickBot="1">
      <c r="A69" s="30" t="s">
        <v>74</v>
      </c>
      <c r="B69" s="31">
        <f>SUM(B68,B63,B57)</f>
        <v>281</v>
      </c>
      <c r="C69" s="32">
        <f t="shared" si="0"/>
        <v>13.173933427097984</v>
      </c>
      <c r="D69" s="33">
        <f>SUM(D57,D63,D68)</f>
        <v>506207933</v>
      </c>
      <c r="E69" s="32">
        <f t="shared" si="1"/>
        <v>12.863256076608332</v>
      </c>
      <c r="F69" s="33">
        <f>SUM(F57,F63,F68)</f>
        <v>723154189</v>
      </c>
      <c r="G69" s="34">
        <f t="shared" si="2"/>
        <v>12.862014092054313</v>
      </c>
    </row>
    <row r="70" spans="1:7">
      <c r="A70" s="20" t="s">
        <v>75</v>
      </c>
      <c r="B70" s="21">
        <v>13</v>
      </c>
      <c r="C70" s="22">
        <f t="shared" ref="C70:C101" si="3">IF(B$105=0,0,(B70/B$105)*100)</f>
        <v>0.60947022972339426</v>
      </c>
      <c r="D70" s="23">
        <v>26328400</v>
      </c>
      <c r="E70" s="22">
        <f t="shared" ref="E70:E101" si="4">IF(D$105=0,0,(D70/D$105)*100)</f>
        <v>0.66903129960899843</v>
      </c>
      <c r="F70" s="23">
        <v>37612000</v>
      </c>
      <c r="G70" s="24">
        <f t="shared" ref="G70:G101" si="5">IF(F$105=0,0,(F70/F$105)*100)</f>
        <v>0.668966703628328</v>
      </c>
    </row>
    <row r="71" spans="1:7">
      <c r="A71" s="20" t="s">
        <v>76</v>
      </c>
      <c r="B71" s="21">
        <v>11</v>
      </c>
      <c r="C71" s="22">
        <f t="shared" si="3"/>
        <v>0.51570557899671821</v>
      </c>
      <c r="D71" s="23">
        <v>24983000</v>
      </c>
      <c r="E71" s="22">
        <f t="shared" si="4"/>
        <v>0.63484332348838546</v>
      </c>
      <c r="F71" s="23">
        <v>35690000</v>
      </c>
      <c r="G71" s="24">
        <f t="shared" si="5"/>
        <v>0.6347820284083544</v>
      </c>
    </row>
    <row r="72" spans="1:7">
      <c r="A72" s="20" t="s">
        <v>77</v>
      </c>
      <c r="B72" s="21">
        <v>12</v>
      </c>
      <c r="C72" s="22">
        <f t="shared" si="3"/>
        <v>0.56258790436005623</v>
      </c>
      <c r="D72" s="23">
        <v>22435000</v>
      </c>
      <c r="E72" s="22">
        <f t="shared" si="4"/>
        <v>0.57009606382187594</v>
      </c>
      <c r="F72" s="23">
        <v>32050000</v>
      </c>
      <c r="G72" s="24">
        <f t="shared" si="5"/>
        <v>0.57004102018738467</v>
      </c>
    </row>
    <row r="73" spans="1:7">
      <c r="A73" s="20" t="s">
        <v>78</v>
      </c>
      <c r="B73" s="21">
        <v>17</v>
      </c>
      <c r="C73" s="22">
        <f t="shared" si="3"/>
        <v>0.79699953117674627</v>
      </c>
      <c r="D73" s="23">
        <v>26731635</v>
      </c>
      <c r="E73" s="22">
        <f t="shared" si="4"/>
        <v>0.67927790920539755</v>
      </c>
      <c r="F73" s="23">
        <v>38188050</v>
      </c>
      <c r="G73" s="24">
        <f t="shared" si="5"/>
        <v>0.67921232389912178</v>
      </c>
    </row>
    <row r="74" spans="1:7" ht="13.5" thickBot="1">
      <c r="A74" s="20" t="s">
        <v>79</v>
      </c>
      <c r="B74" s="21">
        <v>21</v>
      </c>
      <c r="C74" s="22">
        <f t="shared" si="3"/>
        <v>0.98452883263009849</v>
      </c>
      <c r="D74" s="23">
        <v>38995135</v>
      </c>
      <c r="E74" s="22">
        <f t="shared" si="4"/>
        <v>0.99090586011600945</v>
      </c>
      <c r="F74" s="23">
        <v>55707336</v>
      </c>
      <c r="G74" s="24">
        <f t="shared" si="5"/>
        <v>0.99081019174294593</v>
      </c>
    </row>
    <row r="75" spans="1:7" ht="13.5" thickBot="1">
      <c r="A75" s="25" t="s">
        <v>80</v>
      </c>
      <c r="B75" s="26">
        <f>SUM(B70:B74)</f>
        <v>74</v>
      </c>
      <c r="C75" s="27">
        <f t="shared" si="3"/>
        <v>3.4692920768870135</v>
      </c>
      <c r="D75" s="28">
        <f>SUM(D70:D74)</f>
        <v>139473170</v>
      </c>
      <c r="E75" s="27">
        <f t="shared" si="4"/>
        <v>3.5441544562406668</v>
      </c>
      <c r="F75" s="28">
        <f>SUM(F70:F74)</f>
        <v>199247386</v>
      </c>
      <c r="G75" s="29">
        <f t="shared" si="5"/>
        <v>3.543812267866135</v>
      </c>
    </row>
    <row r="76" spans="1:7">
      <c r="A76" s="20" t="s">
        <v>81</v>
      </c>
      <c r="B76" s="21">
        <v>7</v>
      </c>
      <c r="C76" s="22">
        <f t="shared" si="3"/>
        <v>0.32817627754336615</v>
      </c>
      <c r="D76" s="23">
        <v>8528100</v>
      </c>
      <c r="E76" s="22">
        <f t="shared" si="4"/>
        <v>0.21670765508711121</v>
      </c>
      <c r="F76" s="23">
        <v>12183000</v>
      </c>
      <c r="G76" s="24">
        <f t="shared" si="5"/>
        <v>0.21668673163628416</v>
      </c>
    </row>
    <row r="77" spans="1:7">
      <c r="A77" s="20" t="s">
        <v>82</v>
      </c>
      <c r="B77" s="21">
        <v>107</v>
      </c>
      <c r="C77" s="22">
        <f t="shared" si="3"/>
        <v>5.0164088138771685</v>
      </c>
      <c r="D77" s="23">
        <v>187077719</v>
      </c>
      <c r="E77" s="22">
        <f t="shared" si="4"/>
        <v>4.753834242508356</v>
      </c>
      <c r="F77" s="23">
        <v>267253883</v>
      </c>
      <c r="G77" s="24">
        <f t="shared" si="5"/>
        <v>4.7533752297772214</v>
      </c>
    </row>
    <row r="78" spans="1:7">
      <c r="A78" s="20" t="s">
        <v>83</v>
      </c>
      <c r="B78" s="21">
        <v>38</v>
      </c>
      <c r="C78" s="22">
        <f t="shared" si="3"/>
        <v>1.7815283638068447</v>
      </c>
      <c r="D78" s="23">
        <v>79958900</v>
      </c>
      <c r="E78" s="22">
        <f t="shared" si="4"/>
        <v>2.0318366016281253</v>
      </c>
      <c r="F78" s="23">
        <v>114227000</v>
      </c>
      <c r="G78" s="24">
        <f t="shared" si="5"/>
        <v>2.0316404247408544</v>
      </c>
    </row>
    <row r="79" spans="1:7">
      <c r="A79" s="20" t="s">
        <v>84</v>
      </c>
      <c r="B79" s="21">
        <v>13</v>
      </c>
      <c r="C79" s="22">
        <f t="shared" si="3"/>
        <v>0.60947022972339426</v>
      </c>
      <c r="D79" s="23">
        <v>32835635</v>
      </c>
      <c r="E79" s="22">
        <f t="shared" si="4"/>
        <v>0.83438672906582678</v>
      </c>
      <c r="F79" s="23">
        <v>46908050</v>
      </c>
      <c r="G79" s="24">
        <f t="shared" si="5"/>
        <v>0.83430616776913724</v>
      </c>
    </row>
    <row r="80" spans="1:7">
      <c r="A80" s="20" t="s">
        <v>85</v>
      </c>
      <c r="B80" s="21">
        <v>34</v>
      </c>
      <c r="C80" s="22">
        <f t="shared" si="3"/>
        <v>1.5939990623534925</v>
      </c>
      <c r="D80" s="23">
        <v>56899500</v>
      </c>
      <c r="E80" s="22">
        <f t="shared" si="4"/>
        <v>1.445873901646215</v>
      </c>
      <c r="F80" s="23">
        <v>81285000</v>
      </c>
      <c r="G80" s="24">
        <f t="shared" si="5"/>
        <v>1.4457343003410785</v>
      </c>
    </row>
    <row r="81" spans="1:7">
      <c r="A81" s="20" t="s">
        <v>86</v>
      </c>
      <c r="B81" s="21">
        <v>15</v>
      </c>
      <c r="C81" s="22">
        <f t="shared" si="3"/>
        <v>0.70323488045007032</v>
      </c>
      <c r="D81" s="23">
        <v>26128200</v>
      </c>
      <c r="E81" s="22">
        <f t="shared" si="4"/>
        <v>0.66394401492091548</v>
      </c>
      <c r="F81" s="23">
        <v>37326000</v>
      </c>
      <c r="G81" s="24">
        <f t="shared" si="5"/>
        <v>0.66387991012525172</v>
      </c>
    </row>
    <row r="82" spans="1:7" ht="13.5" thickBot="1">
      <c r="A82" s="20" t="s">
        <v>87</v>
      </c>
      <c r="B82" s="21">
        <v>24</v>
      </c>
      <c r="C82" s="22">
        <f t="shared" si="3"/>
        <v>1.1251758087201125</v>
      </c>
      <c r="D82" s="23">
        <v>43436400</v>
      </c>
      <c r="E82" s="22">
        <f t="shared" si="4"/>
        <v>1.1037629002269904</v>
      </c>
      <c r="F82" s="23">
        <v>62052000</v>
      </c>
      <c r="G82" s="24">
        <f t="shared" si="5"/>
        <v>1.1036563302548392</v>
      </c>
    </row>
    <row r="83" spans="1:7" ht="13.5" thickBot="1">
      <c r="A83" s="25" t="s">
        <v>88</v>
      </c>
      <c r="B83" s="26">
        <f>SUM(B76:B82)</f>
        <v>238</v>
      </c>
      <c r="C83" s="27">
        <f t="shared" si="3"/>
        <v>11.157993436474449</v>
      </c>
      <c r="D83" s="28">
        <f>SUM(D76:D82)</f>
        <v>434864454</v>
      </c>
      <c r="E83" s="27">
        <f t="shared" si="4"/>
        <v>11.050346045083542</v>
      </c>
      <c r="F83" s="28">
        <f>SUM(F76:F82)</f>
        <v>621234933</v>
      </c>
      <c r="G83" s="29">
        <f t="shared" si="5"/>
        <v>11.049279094644666</v>
      </c>
    </row>
    <row r="84" spans="1:7" ht="13.5" thickBot="1">
      <c r="A84" s="30" t="s">
        <v>89</v>
      </c>
      <c r="B84" s="31">
        <f>SUM(B83,B75)</f>
        <v>312</v>
      </c>
      <c r="C84" s="32">
        <f t="shared" si="3"/>
        <v>14.627285513361462</v>
      </c>
      <c r="D84" s="33">
        <f>SUM(D75,D83)</f>
        <v>574337624</v>
      </c>
      <c r="E84" s="32">
        <f t="shared" si="4"/>
        <v>14.594500501324209</v>
      </c>
      <c r="F84" s="33">
        <f>SUM(F75,F83)</f>
        <v>820482319</v>
      </c>
      <c r="G84" s="34">
        <f t="shared" si="5"/>
        <v>14.593091362510801</v>
      </c>
    </row>
    <row r="85" spans="1:7">
      <c r="A85" s="20" t="s">
        <v>90</v>
      </c>
      <c r="B85" s="21">
        <v>9</v>
      </c>
      <c r="C85" s="22">
        <f t="shared" si="3"/>
        <v>0.42194092827004215</v>
      </c>
      <c r="D85" s="23">
        <v>18090800</v>
      </c>
      <c r="E85" s="22">
        <f t="shared" si="4"/>
        <v>0.45970554363221722</v>
      </c>
      <c r="F85" s="23">
        <v>25844000</v>
      </c>
      <c r="G85" s="24">
        <f t="shared" si="5"/>
        <v>0.4596611583688851</v>
      </c>
    </row>
    <row r="86" spans="1:7">
      <c r="A86" s="20" t="s">
        <v>91</v>
      </c>
      <c r="B86" s="21">
        <v>63</v>
      </c>
      <c r="C86" s="22">
        <f t="shared" si="3"/>
        <v>2.9535864978902953</v>
      </c>
      <c r="D86" s="23">
        <v>115592119</v>
      </c>
      <c r="E86" s="22">
        <f t="shared" si="4"/>
        <v>2.9373127724862882</v>
      </c>
      <c r="F86" s="23">
        <v>165131598</v>
      </c>
      <c r="G86" s="24">
        <f t="shared" si="5"/>
        <v>2.9370291603461185</v>
      </c>
    </row>
    <row r="87" spans="1:7">
      <c r="A87" s="20" t="s">
        <v>92</v>
      </c>
      <c r="B87" s="21">
        <v>26</v>
      </c>
      <c r="C87" s="22">
        <f t="shared" si="3"/>
        <v>1.2189404594467885</v>
      </c>
      <c r="D87" s="23">
        <v>50034600</v>
      </c>
      <c r="E87" s="22">
        <f t="shared" si="4"/>
        <v>1.2714298424293307</v>
      </c>
      <c r="F87" s="23">
        <v>71478000</v>
      </c>
      <c r="G87" s="24">
        <f t="shared" si="5"/>
        <v>1.2713070839611196</v>
      </c>
    </row>
    <row r="88" spans="1:7">
      <c r="A88" s="20" t="s">
        <v>93</v>
      </c>
      <c r="B88" s="21">
        <v>16</v>
      </c>
      <c r="C88" s="22">
        <f t="shared" si="3"/>
        <v>0.75011720581340835</v>
      </c>
      <c r="D88" s="23">
        <v>26946500</v>
      </c>
      <c r="E88" s="22">
        <f t="shared" si="4"/>
        <v>0.68473784639073687</v>
      </c>
      <c r="F88" s="23">
        <v>38495000</v>
      </c>
      <c r="G88" s="24">
        <f t="shared" si="5"/>
        <v>0.68467173391929403</v>
      </c>
    </row>
    <row r="89" spans="1:7" ht="13.5" thickBot="1">
      <c r="A89" s="20" t="s">
        <v>94</v>
      </c>
      <c r="B89" s="21">
        <v>22</v>
      </c>
      <c r="C89" s="22">
        <f t="shared" si="3"/>
        <v>1.0314111579934364</v>
      </c>
      <c r="D89" s="23">
        <v>41245400</v>
      </c>
      <c r="E89" s="22">
        <f t="shared" si="4"/>
        <v>1.0480873719972723</v>
      </c>
      <c r="F89" s="23">
        <v>58922000</v>
      </c>
      <c r="G89" s="24">
        <f t="shared" si="5"/>
        <v>1.0479861775813128</v>
      </c>
    </row>
    <row r="90" spans="1:7" ht="13.5" thickBot="1">
      <c r="A90" s="25" t="s">
        <v>95</v>
      </c>
      <c r="B90" s="26">
        <f>SUM(B85:B89)</f>
        <v>136</v>
      </c>
      <c r="C90" s="27">
        <f t="shared" si="3"/>
        <v>6.3759962494139701</v>
      </c>
      <c r="D90" s="28">
        <f>SUM(D85:D89)</f>
        <v>251909419</v>
      </c>
      <c r="E90" s="27">
        <f t="shared" si="4"/>
        <v>6.4012733769358459</v>
      </c>
      <c r="F90" s="28">
        <f>SUM(F85:F89)</f>
        <v>359870598</v>
      </c>
      <c r="G90" s="29">
        <f t="shared" si="5"/>
        <v>6.4006553141767304</v>
      </c>
    </row>
    <row r="91" spans="1:7">
      <c r="A91" s="20" t="s">
        <v>96</v>
      </c>
      <c r="B91" s="21">
        <v>19</v>
      </c>
      <c r="C91" s="22">
        <f t="shared" si="3"/>
        <v>0.89076418190342233</v>
      </c>
      <c r="D91" s="23">
        <v>37576700</v>
      </c>
      <c r="E91" s="22">
        <f t="shared" si="4"/>
        <v>0.95486199070271838</v>
      </c>
      <c r="F91" s="23">
        <v>53681000</v>
      </c>
      <c r="G91" s="24">
        <f t="shared" si="5"/>
        <v>0.95476979733787815</v>
      </c>
    </row>
    <row r="92" spans="1:7">
      <c r="A92" s="20" t="s">
        <v>97</v>
      </c>
      <c r="B92" s="21">
        <v>22</v>
      </c>
      <c r="C92" s="22">
        <f t="shared" si="3"/>
        <v>1.0314111579934364</v>
      </c>
      <c r="D92" s="23">
        <v>38845800</v>
      </c>
      <c r="E92" s="22">
        <f t="shared" si="4"/>
        <v>0.98711110657507595</v>
      </c>
      <c r="F92" s="23">
        <v>55494000</v>
      </c>
      <c r="G92" s="24">
        <f t="shared" si="5"/>
        <v>0.9870157995094766</v>
      </c>
    </row>
    <row r="93" spans="1:7">
      <c r="A93" s="20" t="s">
        <v>98</v>
      </c>
      <c r="B93" s="21">
        <v>26</v>
      </c>
      <c r="C93" s="22">
        <f t="shared" si="3"/>
        <v>1.2189404594467885</v>
      </c>
      <c r="D93" s="23">
        <v>50982031</v>
      </c>
      <c r="E93" s="22">
        <f t="shared" si="4"/>
        <v>1.2955050233449905</v>
      </c>
      <c r="F93" s="23">
        <v>72831473</v>
      </c>
      <c r="G93" s="24">
        <f t="shared" si="5"/>
        <v>1.2953799429226196</v>
      </c>
    </row>
    <row r="94" spans="1:7" ht="13.5" thickBot="1">
      <c r="A94" s="20" t="s">
        <v>99</v>
      </c>
      <c r="B94" s="21">
        <v>38</v>
      </c>
      <c r="C94" s="22">
        <f t="shared" si="3"/>
        <v>1.7815283638068447</v>
      </c>
      <c r="D94" s="23">
        <v>69401234</v>
      </c>
      <c r="E94" s="22">
        <f t="shared" si="4"/>
        <v>1.7635556196915956</v>
      </c>
      <c r="F94" s="23">
        <v>99144620</v>
      </c>
      <c r="G94" s="24">
        <f t="shared" si="5"/>
        <v>1.7633853457376156</v>
      </c>
    </row>
    <row r="95" spans="1:7" ht="13.5" thickBot="1">
      <c r="A95" s="25" t="s">
        <v>100</v>
      </c>
      <c r="B95" s="26">
        <f>SUM(B91:B94)</f>
        <v>105</v>
      </c>
      <c r="C95" s="27">
        <f t="shared" si="3"/>
        <v>4.9226441631504922</v>
      </c>
      <c r="D95" s="28">
        <f>SUM(D91:D94)</f>
        <v>196805765</v>
      </c>
      <c r="E95" s="27">
        <f t="shared" si="4"/>
        <v>5.0010337403143801</v>
      </c>
      <c r="F95" s="28">
        <f>SUM(F91:F94)</f>
        <v>281151093</v>
      </c>
      <c r="G95" s="29">
        <f t="shared" si="5"/>
        <v>5.0005508855075904</v>
      </c>
    </row>
    <row r="96" spans="1:7" ht="13.5" thickBot="1">
      <c r="A96" s="30" t="s">
        <v>101</v>
      </c>
      <c r="B96" s="31">
        <f>SUM(B95,B90)</f>
        <v>241</v>
      </c>
      <c r="C96" s="32">
        <f t="shared" si="3"/>
        <v>11.298640412564463</v>
      </c>
      <c r="D96" s="33">
        <f>SUM(D90,D95)</f>
        <v>448715184</v>
      </c>
      <c r="E96" s="32">
        <f t="shared" si="4"/>
        <v>11.402307117250226</v>
      </c>
      <c r="F96" s="33">
        <f>SUM(F90,F95)</f>
        <v>641021691</v>
      </c>
      <c r="G96" s="34">
        <f t="shared" si="5"/>
        <v>11.401206199684321</v>
      </c>
    </row>
    <row r="97" spans="1:7">
      <c r="A97" s="20" t="s">
        <v>102</v>
      </c>
      <c r="B97" s="21">
        <v>15</v>
      </c>
      <c r="C97" s="22">
        <f t="shared" si="3"/>
        <v>0.70323488045007032</v>
      </c>
      <c r="D97" s="23">
        <v>25560150</v>
      </c>
      <c r="E97" s="22">
        <f t="shared" si="4"/>
        <v>0.64950928931119789</v>
      </c>
      <c r="F97" s="23">
        <v>36514500</v>
      </c>
      <c r="G97" s="24">
        <f t="shared" si="5"/>
        <v>0.6494465782100548</v>
      </c>
    </row>
    <row r="98" spans="1:7">
      <c r="A98" s="20" t="s">
        <v>103</v>
      </c>
      <c r="B98" s="21">
        <v>58</v>
      </c>
      <c r="C98" s="22">
        <f t="shared" si="3"/>
        <v>2.719174871073605</v>
      </c>
      <c r="D98" s="23">
        <v>101079464</v>
      </c>
      <c r="E98" s="22">
        <f t="shared" si="4"/>
        <v>2.5685315159182087</v>
      </c>
      <c r="F98" s="23">
        <v>144399234</v>
      </c>
      <c r="G98" s="24">
        <f t="shared" si="5"/>
        <v>2.5682835152460806</v>
      </c>
    </row>
    <row r="99" spans="1:7">
      <c r="A99" s="20" t="s">
        <v>104</v>
      </c>
      <c r="B99" s="21">
        <v>32</v>
      </c>
      <c r="C99" s="22">
        <f t="shared" si="3"/>
        <v>1.5002344116268167</v>
      </c>
      <c r="D99" s="23">
        <v>61628000</v>
      </c>
      <c r="E99" s="22">
        <f t="shared" si="4"/>
        <v>1.5660298739119487</v>
      </c>
      <c r="F99" s="23">
        <v>88040000</v>
      </c>
      <c r="G99" s="24">
        <f t="shared" si="5"/>
        <v>1.5658786713665318</v>
      </c>
    </row>
    <row r="100" spans="1:7">
      <c r="A100" s="20" t="s">
        <v>105</v>
      </c>
      <c r="B100" s="21">
        <v>34</v>
      </c>
      <c r="C100" s="22">
        <f t="shared" si="3"/>
        <v>1.5939990623534925</v>
      </c>
      <c r="D100" s="23">
        <v>64292900</v>
      </c>
      <c r="E100" s="22">
        <f t="shared" si="4"/>
        <v>1.6337476809312899</v>
      </c>
      <c r="F100" s="23">
        <v>91847000</v>
      </c>
      <c r="G100" s="24">
        <f t="shared" si="5"/>
        <v>1.6335899401295078</v>
      </c>
    </row>
    <row r="101" spans="1:7">
      <c r="A101" s="20" t="s">
        <v>106</v>
      </c>
      <c r="B101" s="21">
        <v>57</v>
      </c>
      <c r="C101" s="22">
        <f t="shared" si="3"/>
        <v>2.6722925457102673</v>
      </c>
      <c r="D101" s="23">
        <v>98524358</v>
      </c>
      <c r="E101" s="22">
        <f t="shared" si="4"/>
        <v>2.5036036855973864</v>
      </c>
      <c r="F101" s="23">
        <v>140749082</v>
      </c>
      <c r="G101" s="24">
        <f t="shared" si="5"/>
        <v>2.5033619436417429</v>
      </c>
    </row>
    <row r="102" spans="1:7" ht="13.5" thickBot="1">
      <c r="A102" s="20" t="s">
        <v>107</v>
      </c>
      <c r="B102" s="21">
        <v>109</v>
      </c>
      <c r="C102" s="22">
        <f>IF(B$105=0,0,(B102/B$105)*100)</f>
        <v>5.1101734646038439</v>
      </c>
      <c r="D102" s="23">
        <v>205349760</v>
      </c>
      <c r="E102" s="22">
        <f>IF(D$105=0,0,(D102/D$105)*100)</f>
        <v>5.2181453034440342</v>
      </c>
      <c r="F102" s="23">
        <v>293356800</v>
      </c>
      <c r="G102" s="24">
        <f>IF(F$105=0,0,(F102/F$105)*100)</f>
        <v>5.2176414836476308</v>
      </c>
    </row>
    <row r="103" spans="1:7" ht="13.5" thickBot="1">
      <c r="A103" s="25" t="s">
        <v>108</v>
      </c>
      <c r="B103" s="26">
        <f>SUM(B97:B102)</f>
        <v>305</v>
      </c>
      <c r="C103" s="27">
        <f>IF(B$105=0,0,(B103/B$105)*100)</f>
        <v>14.299109235818097</v>
      </c>
      <c r="D103" s="28">
        <f>SUM(D97:D102)</f>
        <v>556434632</v>
      </c>
      <c r="E103" s="27">
        <f>IF(D$105=0,0,(D103/D$105)*100)</f>
        <v>14.139567349114065</v>
      </c>
      <c r="F103" s="28">
        <f>SUM(F97:F102)</f>
        <v>794906616</v>
      </c>
      <c r="G103" s="29">
        <f>IF(F$105=0,0,(F103/F$105)*100)</f>
        <v>14.138202132241547</v>
      </c>
    </row>
    <row r="104" spans="1:7" ht="13.5" thickBot="1">
      <c r="A104" s="30" t="s">
        <v>109</v>
      </c>
      <c r="B104" s="31">
        <f>B$103</f>
        <v>305</v>
      </c>
      <c r="C104" s="32">
        <f>IF(B$105=0,0,(B104/B$105)*100)</f>
        <v>14.299109235818097</v>
      </c>
      <c r="D104" s="33">
        <f>D$103</f>
        <v>556434632</v>
      </c>
      <c r="E104" s="32">
        <f>IF(D$105=0,0,(D104/D$105)*100)</f>
        <v>14.139567349114065</v>
      </c>
      <c r="F104" s="33">
        <f>F$103</f>
        <v>794906616</v>
      </c>
      <c r="G104" s="34">
        <f>IF(F$105=0,0,(F104/F$105)*100)</f>
        <v>14.138202132241547</v>
      </c>
    </row>
    <row r="105" spans="1:7" ht="13.5" thickBot="1">
      <c r="A105" s="25" t="s">
        <v>110</v>
      </c>
      <c r="B105" s="26">
        <f>SUM(B104,B96,B84,B69,B52,B39,B22,B8)</f>
        <v>2133</v>
      </c>
      <c r="C105" s="27">
        <f>IF(B$105=0,0,(B105/B$105)*100)</f>
        <v>100</v>
      </c>
      <c r="D105" s="28">
        <f>D$8+D$22+D$39+D$52+D$69+D$84+D$96+D$104</f>
        <v>3935301684</v>
      </c>
      <c r="E105" s="29">
        <f>IF(D$105=0,0,(D105/D$105)*100)</f>
        <v>100</v>
      </c>
      <c r="F105" s="28">
        <f>F$8+F$22+F$39+F$52+F$69+F$84+F$96+F$104</f>
        <v>5622402400</v>
      </c>
      <c r="G105" s="29">
        <f>IF(F$105=0,0,(F105/F$105)*100)</f>
        <v>100</v>
      </c>
    </row>
  </sheetData>
  <mergeCells count="1">
    <mergeCell ref="B2:G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zár_okr_Mzáruky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HEJNOVA</dc:creator>
  <cp:lastModifiedBy>HEJNOVA</cp:lastModifiedBy>
  <dcterms:created xsi:type="dcterms:W3CDTF">2018-01-17T14:03:12Z</dcterms:created>
  <dcterms:modified xsi:type="dcterms:W3CDTF">2018-01-17T14:04:05Z</dcterms:modified>
</cp:coreProperties>
</file>